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8415" activeTab="0"/>
  </bookViews>
  <sheets>
    <sheet name="第10週" sheetId="1" r:id="rId1"/>
    <sheet name="幼兒園" sheetId="2" r:id="rId2"/>
  </sheets>
  <definedNames>
    <definedName name="_xlnm.Print_Area" localSheetId="0">'第10週'!$A$1:$W$43</definedName>
  </definedNames>
  <calcPr fullCalcOnLoad="1"/>
</workbook>
</file>

<file path=xl/sharedStrings.xml><?xml version="1.0" encoding="utf-8"?>
<sst xmlns="http://schemas.openxmlformats.org/spreadsheetml/2006/main" count="275" uniqueCount="170">
  <si>
    <t>糙米飯</t>
  </si>
  <si>
    <t>水果</t>
  </si>
  <si>
    <t>米食</t>
  </si>
  <si>
    <t>用餐人數</t>
  </si>
  <si>
    <t>食材</t>
  </si>
  <si>
    <t>單量(g)</t>
  </si>
  <si>
    <t>數量</t>
  </si>
  <si>
    <t>乾料</t>
  </si>
  <si>
    <t>環保蔬食餐</t>
  </si>
  <si>
    <t>小計</t>
  </si>
  <si>
    <t>全穀根莖類</t>
  </si>
  <si>
    <t>熱量</t>
  </si>
  <si>
    <t>蔬菜類</t>
  </si>
  <si>
    <t>豆魚肉蛋類</t>
  </si>
  <si>
    <t>熱量</t>
  </si>
  <si>
    <t>表單設計:軒泰食品有限公司</t>
  </si>
  <si>
    <t>青菜</t>
  </si>
  <si>
    <t>蒜末</t>
  </si>
  <si>
    <t>小白菜</t>
  </si>
  <si>
    <t>油菜</t>
  </si>
  <si>
    <t>奶類/水果類</t>
  </si>
  <si>
    <t>油脂與堅果種子類</t>
  </si>
  <si>
    <t>奶類/水果類</t>
  </si>
  <si>
    <t>油脂與堅果種子類</t>
  </si>
  <si>
    <t>奶類/水果類</t>
  </si>
  <si>
    <t>油脂與堅果種子類</t>
  </si>
  <si>
    <t>祥安國民小學101學年度上學期第十週午餐食譜設計表</t>
  </si>
  <si>
    <t>高麗菜</t>
  </si>
  <si>
    <t>薑絲</t>
  </si>
  <si>
    <t>青蔥</t>
  </si>
  <si>
    <t>馬鈴薯去皮</t>
  </si>
  <si>
    <t>薑末</t>
  </si>
  <si>
    <t>豆瓣蒸魚</t>
  </si>
  <si>
    <t>白旗片</t>
  </si>
  <si>
    <t>大陸a菜</t>
  </si>
  <si>
    <t>大骨</t>
  </si>
  <si>
    <t>脆筍片</t>
  </si>
  <si>
    <t>青蔥</t>
  </si>
  <si>
    <t>黃金蛋筍片</t>
  </si>
  <si>
    <t>洗選蛋</t>
  </si>
  <si>
    <t>鹹蛋(先送)</t>
  </si>
  <si>
    <t>羅宋湯</t>
  </si>
  <si>
    <t>蝦香扁蒲湯</t>
  </si>
  <si>
    <t>扁蒲</t>
  </si>
  <si>
    <t>蝦皮</t>
  </si>
  <si>
    <t>素香火腿炒飯</t>
  </si>
  <si>
    <t>滷雙味</t>
  </si>
  <si>
    <t>素肉絲</t>
  </si>
  <si>
    <t>香菇絲</t>
  </si>
  <si>
    <t>紅蘿蔔</t>
  </si>
  <si>
    <t>柴魚片</t>
  </si>
  <si>
    <t>綠豆芽</t>
  </si>
  <si>
    <t>麵腸</t>
  </si>
  <si>
    <t>雞丁</t>
  </si>
  <si>
    <t>雪蓮子(先送)</t>
  </si>
  <si>
    <t>薑絲</t>
  </si>
  <si>
    <t>3桶</t>
  </si>
  <si>
    <t>2桶</t>
  </si>
  <si>
    <t>蓮棗雞丁</t>
  </si>
  <si>
    <t>田園四寶</t>
  </si>
  <si>
    <t>蔬菜湯</t>
  </si>
  <si>
    <t>黑椒洋蔥肉片</t>
  </si>
  <si>
    <t>大瓜什錦</t>
  </si>
  <si>
    <t>三杯雞</t>
  </si>
  <si>
    <t>紅棗</t>
  </si>
  <si>
    <t>胚芽飯</t>
  </si>
  <si>
    <t>大黃瓜</t>
  </si>
  <si>
    <t>彩絲蛋花湯</t>
  </si>
  <si>
    <t>木耳絲</t>
  </si>
  <si>
    <t>雙色蒟蒻片</t>
  </si>
  <si>
    <t>玉米粒</t>
  </si>
  <si>
    <t>紅蘿蔔小丁</t>
  </si>
  <si>
    <t>青豆仁</t>
  </si>
  <si>
    <t>桶筍丁</t>
  </si>
  <si>
    <t>雞丁</t>
  </si>
  <si>
    <t>四分干丁</t>
  </si>
  <si>
    <t>薑片</t>
  </si>
  <si>
    <t>九層塔</t>
  </si>
  <si>
    <t>紅蘿蔔</t>
  </si>
  <si>
    <t>薑絲</t>
  </si>
  <si>
    <t>海帶片</t>
  </si>
  <si>
    <t>豆干</t>
  </si>
  <si>
    <t>香菇刈薯湯</t>
  </si>
  <si>
    <t>生香菇</t>
  </si>
  <si>
    <t>百喬素火腿</t>
  </si>
  <si>
    <t>三色丁</t>
  </si>
  <si>
    <t>洋蔥去皮</t>
  </si>
  <si>
    <t>洗選蛋</t>
  </si>
  <si>
    <t>蒜末</t>
  </si>
  <si>
    <t>青江菜</t>
  </si>
  <si>
    <t>榨菜絲</t>
  </si>
  <si>
    <t>脆筍絲</t>
  </si>
  <si>
    <t>紅蘿蔔</t>
  </si>
  <si>
    <t>魚板絲</t>
  </si>
  <si>
    <t>絞肉</t>
  </si>
  <si>
    <t>辣豆瓣醬</t>
  </si>
  <si>
    <t>大白菜</t>
  </si>
  <si>
    <t>大番茄</t>
  </si>
  <si>
    <t>馬鈴薯去皮</t>
  </si>
  <si>
    <t>大骨</t>
  </si>
  <si>
    <t>香菜</t>
  </si>
  <si>
    <t>白莧菜</t>
  </si>
  <si>
    <t>滷味滷包</t>
  </si>
  <si>
    <t>肉柳</t>
  </si>
  <si>
    <t>洋蔥去皮</t>
  </si>
  <si>
    <t>青蔥</t>
  </si>
  <si>
    <t>黑胡椒粒600g</t>
  </si>
  <si>
    <t>素雞</t>
  </si>
  <si>
    <t>乾豆捲</t>
  </si>
  <si>
    <t xml:space="preserve">養樂多優酪乳 </t>
  </si>
  <si>
    <t>百頁豆腐</t>
  </si>
  <si>
    <t>素雞丁</t>
  </si>
  <si>
    <t>絲瓜藏蛤</t>
  </si>
  <si>
    <t>蛤蜊(小.無砂)</t>
  </si>
  <si>
    <t>胚芽米(先送)</t>
  </si>
  <si>
    <t>18L沙拉油</t>
  </si>
  <si>
    <t>蕃茄醬3L</t>
  </si>
  <si>
    <t>絲瓜</t>
  </si>
  <si>
    <t>刈薯去皮</t>
  </si>
  <si>
    <t>祥安國民小學101學年度上學期第十週點心食譜設計表</t>
  </si>
  <si>
    <t>米食</t>
  </si>
  <si>
    <t>用餐人數</t>
  </si>
  <si>
    <t>食材</t>
  </si>
  <si>
    <t>單量(g)</t>
  </si>
  <si>
    <t>數量</t>
  </si>
  <si>
    <t>芋頭地瓜湯</t>
  </si>
  <si>
    <t>地瓜</t>
  </si>
  <si>
    <t>蔬菜蛋餅+豆漿</t>
  </si>
  <si>
    <t>蛋餅皮</t>
  </si>
  <si>
    <t>花豆薏仁湯</t>
  </si>
  <si>
    <t>花豆(先送)</t>
  </si>
  <si>
    <t>五穀養生粥</t>
  </si>
  <si>
    <t>五穀米先送</t>
  </si>
  <si>
    <t>生日蛋糕+果汁</t>
  </si>
  <si>
    <r>
      <t>12</t>
    </r>
    <r>
      <rPr>
        <sz val="17"/>
        <rFont val="標楷體"/>
        <family val="4"/>
      </rPr>
      <t>吋生日蛋糕</t>
    </r>
  </si>
  <si>
    <t>1個</t>
  </si>
  <si>
    <t>芋頭小丁</t>
  </si>
  <si>
    <t>小薏仁</t>
  </si>
  <si>
    <t>全瘦絞肉</t>
  </si>
  <si>
    <t>附刀.叉盤.5.6歲蠟燭</t>
  </si>
  <si>
    <t>二砂</t>
  </si>
  <si>
    <t xml:space="preserve"> 豆漿1.8</t>
  </si>
  <si>
    <r>
      <t>2</t>
    </r>
    <r>
      <rPr>
        <sz val="18"/>
        <rFont val="細明體"/>
        <family val="3"/>
      </rPr>
      <t>包</t>
    </r>
  </si>
  <si>
    <t>芹菜</t>
  </si>
  <si>
    <t>菠蜜果菜汁1L</t>
  </si>
  <si>
    <t>關東煮</t>
  </si>
  <si>
    <t>甜不辣條</t>
  </si>
  <si>
    <t>魷魚羹麵</t>
  </si>
  <si>
    <t>小烏龍麵</t>
  </si>
  <si>
    <t>湯板條</t>
  </si>
  <si>
    <t>板條(切)</t>
  </si>
  <si>
    <t>紅豆紫米湯</t>
  </si>
  <si>
    <t>紅豆</t>
  </si>
  <si>
    <t>南瓜燕麥片</t>
  </si>
  <si>
    <t>南瓜</t>
  </si>
  <si>
    <t>豬血糕</t>
  </si>
  <si>
    <t>魷魚羹</t>
  </si>
  <si>
    <t>韭菜</t>
  </si>
  <si>
    <t>紫米</t>
  </si>
  <si>
    <t>燕麥片</t>
  </si>
  <si>
    <t>油豆腐丁</t>
  </si>
  <si>
    <t>肉絲</t>
  </si>
  <si>
    <t>白蘿蔔</t>
  </si>
  <si>
    <t>醣類</t>
  </si>
  <si>
    <t>脂肪</t>
  </si>
  <si>
    <t>蛋白質</t>
  </si>
  <si>
    <t>總熱量</t>
  </si>
  <si>
    <t>表單設計：軒泰食品</t>
  </si>
  <si>
    <t>執行祕書：</t>
  </si>
  <si>
    <t>校長：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</si>
</sst>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  <numFmt numFmtId="182" formatCode="0_);[Red]\(0\)"/>
    <numFmt numFmtId="183" formatCode="0.0_);[Red]\(0.0\)"/>
    <numFmt numFmtId="184" formatCode="mmm\-yyyy"/>
    <numFmt numFmtId="185" formatCode="000"/>
    <numFmt numFmtId="186" formatCode="m&quot;月&quot;d&quot;日(一)&quot;"/>
    <numFmt numFmtId="187" formatCode="m&quot;月&quot;d&quot;日(二)&quot;"/>
    <numFmt numFmtId="188" formatCode="m&quot;月&quot;d&quot;日(三)&quot;"/>
    <numFmt numFmtId="189" formatCode="m&quot;月&quot;d&quot;日(四)&quot;"/>
    <numFmt numFmtId="190" formatCode="m&quot;月&quot;d&quot;日(五)&quot;"/>
    <numFmt numFmtId="191" formatCode="m/d;@"/>
    <numFmt numFmtId="192" formatCode="m&quot;月&quot;d&quot;日(六)&quot;"/>
    <numFmt numFmtId="193" formatCode="#,###&quot;人&quot;"/>
    <numFmt numFmtId="194" formatCode="#,##0.0"/>
    <numFmt numFmtId="195" formatCode="#,###&quot;份&quot;"/>
    <numFmt numFmtId="196" formatCode="#,###&quot;桶&quot;"/>
    <numFmt numFmtId="197" formatCode="#,###&quot;包&quot;"/>
    <numFmt numFmtId="198" formatCode="#,###&quot;件&quot;"/>
    <numFmt numFmtId="199" formatCode="0_ "/>
    <numFmt numFmtId="200" formatCode="0.0"/>
    <numFmt numFmtId="201" formatCode="#,###&quot;盒&quot;"/>
    <numFmt numFmtId="202" formatCode="#,###&quot;份/人&quot;"/>
    <numFmt numFmtId="203" formatCode="#,###.0&quot;份&quot;"/>
    <numFmt numFmtId="204" formatCode="###&quot;大卡&quot;"/>
    <numFmt numFmtId="205" formatCode="#,###\w\w\u\l\6"/>
    <numFmt numFmtId="206" formatCode="###&quot;條&quot;"/>
    <numFmt numFmtId="207" formatCode="#,###&quot;個&quot;"/>
    <numFmt numFmtId="208" formatCode="#,###&quot;板&quot;"/>
    <numFmt numFmtId="209" formatCode="#,###&quot;份(當天)&quot;"/>
    <numFmt numFmtId="210" formatCode="#,###&quot;庫存&quot;"/>
    <numFmt numFmtId="211" formatCode="#,###&quot;粒&quot;"/>
    <numFmt numFmtId="212" formatCode="0.00_);[Red]\(0.00\)"/>
    <numFmt numFmtId="213" formatCode="#,###&quot;&quot;&quot;罐&quot;"/>
    <numFmt numFmtId="214" formatCode="#,###&quot;罐&quot;"/>
    <numFmt numFmtId="215" formatCode="0.00_ "/>
    <numFmt numFmtId="216" formatCode="#,###&quot;條&quot;"/>
    <numFmt numFmtId="217" formatCode="#,###&quot;瓶&quot;"/>
    <numFmt numFmtId="218" formatCode="###.0&quot;g&quot;"/>
  </numFmts>
  <fonts count="70">
    <font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name val="標楷體"/>
      <family val="4"/>
    </font>
    <font>
      <sz val="12"/>
      <color indexed="10"/>
      <name val="標楷體"/>
      <family val="4"/>
    </font>
    <font>
      <i/>
      <sz val="24"/>
      <name val="標楷體"/>
      <family val="4"/>
    </font>
    <font>
      <b/>
      <sz val="14"/>
      <name val="新細明體"/>
      <family val="1"/>
    </font>
    <font>
      <sz val="17"/>
      <name val="標楷體"/>
      <family val="4"/>
    </font>
    <font>
      <sz val="17"/>
      <color indexed="10"/>
      <name val="標楷體"/>
      <family val="4"/>
    </font>
    <font>
      <b/>
      <sz val="17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6"/>
      <color indexed="8"/>
      <name val="標楷體"/>
      <family val="4"/>
    </font>
    <font>
      <sz val="16"/>
      <color indexed="10"/>
      <name val="標楷體"/>
      <family val="4"/>
    </font>
    <font>
      <sz val="18"/>
      <color indexed="10"/>
      <name val="標楷體"/>
      <family val="4"/>
    </font>
    <font>
      <b/>
      <sz val="16"/>
      <color indexed="10"/>
      <name val="標楷體"/>
      <family val="4"/>
    </font>
    <font>
      <b/>
      <sz val="18"/>
      <name val="標楷體"/>
      <family val="4"/>
    </font>
    <font>
      <sz val="12"/>
      <name val="Times New Roman"/>
      <family val="1"/>
    </font>
    <font>
      <sz val="16"/>
      <color indexed="12"/>
      <name val="標楷體"/>
      <family val="4"/>
    </font>
    <font>
      <sz val="11"/>
      <name val="新細明體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4"/>
      <name val="標楷體"/>
      <family val="4"/>
    </font>
    <font>
      <sz val="22"/>
      <name val="標楷體"/>
      <family val="4"/>
    </font>
    <font>
      <sz val="16"/>
      <color indexed="20"/>
      <name val="標楷體"/>
      <family val="4"/>
    </font>
    <font>
      <sz val="12"/>
      <color indexed="20"/>
      <name val="新細明體"/>
      <family val="1"/>
    </font>
    <font>
      <i/>
      <sz val="11"/>
      <name val="標楷體"/>
      <family val="4"/>
    </font>
    <font>
      <b/>
      <sz val="12"/>
      <name val="標楷體"/>
      <family val="4"/>
    </font>
    <font>
      <b/>
      <sz val="24"/>
      <name val="標楷體"/>
      <family val="4"/>
    </font>
    <font>
      <sz val="17"/>
      <name val="新細明體"/>
      <family val="1"/>
    </font>
    <font>
      <sz val="16"/>
      <name val="細明體"/>
      <family val="3"/>
    </font>
    <font>
      <sz val="18"/>
      <name val="Times New Roman"/>
      <family val="1"/>
    </font>
    <font>
      <sz val="18"/>
      <name val="細明體"/>
      <family val="3"/>
    </font>
    <font>
      <sz val="17"/>
      <color indexed="8"/>
      <name val="標楷體"/>
      <family val="4"/>
    </font>
    <font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5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2" applyNumberFormat="0" applyAlignment="0" applyProtection="0"/>
    <xf numFmtId="0" fontId="66" fillId="22" borderId="8" applyNumberFormat="0" applyAlignment="0" applyProtection="0"/>
    <xf numFmtId="0" fontId="67" fillId="31" borderId="9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193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shrinkToFit="1"/>
    </xf>
    <xf numFmtId="193" fontId="10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196" fontId="15" fillId="0" borderId="11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197" fontId="13" fillId="0" borderId="10" xfId="0" applyNumberFormat="1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left" vertical="center"/>
    </xf>
    <xf numFmtId="198" fontId="15" fillId="0" borderId="11" xfId="0" applyNumberFormat="1" applyFont="1" applyFill="1" applyBorder="1" applyAlignment="1">
      <alignment horizontal="center" vertical="center" shrinkToFit="1"/>
    </xf>
    <xf numFmtId="195" fontId="16" fillId="0" borderId="10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 shrinkToFit="1"/>
    </xf>
    <xf numFmtId="199" fontId="15" fillId="0" borderId="11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183" fontId="18" fillId="33" borderId="10" xfId="0" applyNumberFormat="1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shrinkToFit="1"/>
    </xf>
    <xf numFmtId="0" fontId="16" fillId="0" borderId="13" xfId="0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 shrinkToFit="1"/>
    </xf>
    <xf numFmtId="0" fontId="16" fillId="33" borderId="16" xfId="0" applyFont="1" applyFill="1" applyBorder="1" applyAlignment="1">
      <alignment vertical="center"/>
    </xf>
    <xf numFmtId="0" fontId="17" fillId="33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177" fontId="15" fillId="0" borderId="19" xfId="0" applyNumberFormat="1" applyFont="1" applyFill="1" applyBorder="1" applyAlignment="1">
      <alignment horizontal="center" vertical="center" shrinkToFit="1"/>
    </xf>
    <xf numFmtId="0" fontId="16" fillId="33" borderId="20" xfId="0" applyFont="1" applyFill="1" applyBorder="1" applyAlignment="1">
      <alignment horizontal="left" vertical="center" shrinkToFit="1"/>
    </xf>
    <xf numFmtId="200" fontId="16" fillId="0" borderId="10" xfId="0" applyNumberFormat="1" applyFont="1" applyFill="1" applyBorder="1" applyAlignment="1">
      <alignment horizontal="center" vertical="center" shrinkToFit="1"/>
    </xf>
    <xf numFmtId="182" fontId="16" fillId="33" borderId="10" xfId="0" applyNumberFormat="1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left" vertical="center" shrinkToFit="1"/>
    </xf>
    <xf numFmtId="183" fontId="16" fillId="0" borderId="10" xfId="0" applyNumberFormat="1" applyFont="1" applyFill="1" applyBorder="1" applyAlignment="1">
      <alignment horizontal="center" vertical="center" shrinkToFit="1"/>
    </xf>
    <xf numFmtId="199" fontId="15" fillId="0" borderId="19" xfId="0" applyNumberFormat="1" applyFont="1" applyFill="1" applyBorder="1" applyAlignment="1">
      <alignment horizontal="center" vertical="center" shrinkToFit="1"/>
    </xf>
    <xf numFmtId="0" fontId="16" fillId="33" borderId="13" xfId="0" applyFont="1" applyFill="1" applyBorder="1" applyAlignment="1">
      <alignment horizontal="left" vertical="center"/>
    </xf>
    <xf numFmtId="182" fontId="13" fillId="33" borderId="10" xfId="0" applyNumberFormat="1" applyFont="1" applyFill="1" applyBorder="1" applyAlignment="1">
      <alignment horizontal="center" vertical="center" shrinkToFit="1"/>
    </xf>
    <xf numFmtId="200" fontId="16" fillId="33" borderId="10" xfId="0" applyNumberFormat="1" applyFont="1" applyFill="1" applyBorder="1" applyAlignment="1">
      <alignment horizontal="center" vertical="center" shrinkToFit="1"/>
    </xf>
    <xf numFmtId="0" fontId="16" fillId="33" borderId="10" xfId="0" applyFont="1" applyFill="1" applyBorder="1" applyAlignment="1">
      <alignment horizontal="left" vertical="center" shrinkToFit="1"/>
    </xf>
    <xf numFmtId="1" fontId="16" fillId="33" borderId="10" xfId="0" applyNumberFormat="1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177" fontId="16" fillId="0" borderId="10" xfId="0" applyNumberFormat="1" applyFont="1" applyFill="1" applyBorder="1" applyAlignment="1">
      <alignment vertical="center" shrinkToFit="1"/>
    </xf>
    <xf numFmtId="0" fontId="16" fillId="0" borderId="12" xfId="0" applyFont="1" applyFill="1" applyBorder="1" applyAlignment="1">
      <alignment horizontal="center" vertical="center" shrinkToFit="1"/>
    </xf>
    <xf numFmtId="182" fontId="16" fillId="0" borderId="12" xfId="0" applyNumberFormat="1" applyFont="1" applyFill="1" applyBorder="1" applyAlignment="1">
      <alignment horizontal="center" vertical="center" shrinkToFit="1"/>
    </xf>
    <xf numFmtId="177" fontId="16" fillId="0" borderId="12" xfId="0" applyNumberFormat="1" applyFont="1" applyFill="1" applyBorder="1" applyAlignment="1">
      <alignment vertical="center" shrinkToFit="1"/>
    </xf>
    <xf numFmtId="182" fontId="16" fillId="0" borderId="10" xfId="0" applyNumberFormat="1" applyFont="1" applyFill="1" applyBorder="1" applyAlignment="1">
      <alignment horizontal="center" vertical="center" shrinkToFit="1"/>
    </xf>
    <xf numFmtId="183" fontId="16" fillId="0" borderId="12" xfId="0" applyNumberFormat="1" applyFont="1" applyFill="1" applyBorder="1" applyAlignment="1">
      <alignment horizontal="center" vertical="center" shrinkToFit="1"/>
    </xf>
    <xf numFmtId="177" fontId="16" fillId="0" borderId="21" xfId="0" applyNumberFormat="1" applyFont="1" applyFill="1" applyBorder="1" applyAlignment="1">
      <alignment vertical="center" shrinkToFit="1"/>
    </xf>
    <xf numFmtId="201" fontId="15" fillId="0" borderId="11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19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left" vertical="center" shrinkToFit="1"/>
    </xf>
    <xf numFmtId="0" fontId="13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left" vertical="center" shrinkToFit="1"/>
    </xf>
    <xf numFmtId="0" fontId="15" fillId="0" borderId="13" xfId="0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99" fontId="15" fillId="0" borderId="11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shrinkToFit="1"/>
    </xf>
    <xf numFmtId="177" fontId="15" fillId="0" borderId="11" xfId="0" applyNumberFormat="1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vertical="center"/>
    </xf>
    <xf numFmtId="197" fontId="15" fillId="0" borderId="11" xfId="0" applyNumberFormat="1" applyFont="1" applyFill="1" applyBorder="1" applyAlignment="1">
      <alignment horizontal="center" vertical="center" shrinkToFit="1"/>
    </xf>
    <xf numFmtId="183" fontId="13" fillId="0" borderId="10" xfId="0" applyNumberFormat="1" applyFont="1" applyFill="1" applyBorder="1" applyAlignment="1">
      <alignment horizontal="center" vertical="center" shrinkToFit="1"/>
    </xf>
    <xf numFmtId="200" fontId="13" fillId="0" borderId="1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vertical="center" shrinkToFit="1"/>
    </xf>
    <xf numFmtId="177" fontId="13" fillId="0" borderId="10" xfId="0" applyNumberFormat="1" applyFont="1" applyFill="1" applyBorder="1" applyAlignment="1">
      <alignment horizontal="center" vertical="center" shrinkToFit="1"/>
    </xf>
    <xf numFmtId="199" fontId="13" fillId="0" borderId="10" xfId="0" applyNumberFormat="1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177" fontId="16" fillId="0" borderId="31" xfId="0" applyNumberFormat="1" applyFont="1" applyFill="1" applyBorder="1" applyAlignment="1">
      <alignment vertical="center" shrinkToFit="1"/>
    </xf>
    <xf numFmtId="0" fontId="15" fillId="0" borderId="28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 shrinkToFit="1"/>
    </xf>
    <xf numFmtId="183" fontId="13" fillId="0" borderId="15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 shrinkToFit="1"/>
    </xf>
    <xf numFmtId="183" fontId="16" fillId="0" borderId="15" xfId="0" applyNumberFormat="1" applyFont="1" applyFill="1" applyBorder="1" applyAlignment="1">
      <alignment horizontal="center" vertical="center" shrinkToFit="1"/>
    </xf>
    <xf numFmtId="177" fontId="16" fillId="0" borderId="10" xfId="0" applyNumberFormat="1" applyFont="1" applyFill="1" applyBorder="1" applyAlignment="1">
      <alignment horizontal="center" vertical="center" shrinkToFit="1"/>
    </xf>
    <xf numFmtId="196" fontId="15" fillId="0" borderId="32" xfId="0" applyNumberFormat="1" applyFont="1" applyFill="1" applyBorder="1" applyAlignment="1">
      <alignment horizontal="center" vertical="center"/>
    </xf>
    <xf numFmtId="0" fontId="15" fillId="0" borderId="32" xfId="0" applyNumberFormat="1" applyFont="1" applyFill="1" applyBorder="1" applyAlignment="1">
      <alignment horizontal="center" vertical="center"/>
    </xf>
    <xf numFmtId="0" fontId="13" fillId="0" borderId="33" xfId="0" applyFont="1" applyBorder="1" applyAlignment="1">
      <alignment horizontal="left" shrinkToFit="1"/>
    </xf>
    <xf numFmtId="0" fontId="21" fillId="0" borderId="13" xfId="0" applyFont="1" applyFill="1" applyBorder="1" applyAlignment="1">
      <alignment horizontal="left" vertical="center"/>
    </xf>
    <xf numFmtId="182" fontId="21" fillId="0" borderId="10" xfId="0" applyNumberFormat="1" applyFont="1" applyFill="1" applyBorder="1" applyAlignment="1">
      <alignment horizontal="center" vertical="center" shrinkToFit="1"/>
    </xf>
    <xf numFmtId="49" fontId="22" fillId="0" borderId="13" xfId="0" applyNumberFormat="1" applyFont="1" applyBorder="1" applyAlignment="1">
      <alignment vertical="center"/>
    </xf>
    <xf numFmtId="1" fontId="21" fillId="0" borderId="10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shrinkToFit="1"/>
    </xf>
    <xf numFmtId="197" fontId="15" fillId="0" borderId="34" xfId="0" applyNumberFormat="1" applyFont="1" applyFill="1" applyBorder="1" applyAlignment="1">
      <alignment horizontal="center" vertical="center" shrinkToFit="1"/>
    </xf>
    <xf numFmtId="0" fontId="12" fillId="34" borderId="35" xfId="0" applyFont="1" applyFill="1" applyBorder="1" applyAlignment="1">
      <alignment horizontal="center" vertical="center" textRotation="255"/>
    </xf>
    <xf numFmtId="0" fontId="10" fillId="34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 textRotation="255"/>
    </xf>
    <xf numFmtId="195" fontId="23" fillId="34" borderId="13" xfId="0" applyNumberFormat="1" applyFont="1" applyFill="1" applyBorder="1" applyAlignment="1">
      <alignment horizontal="center" vertical="center"/>
    </xf>
    <xf numFmtId="195" fontId="24" fillId="34" borderId="13" xfId="0" applyNumberFormat="1" applyFont="1" applyFill="1" applyBorder="1" applyAlignment="1">
      <alignment horizontal="center" vertical="center"/>
    </xf>
    <xf numFmtId="195" fontId="24" fillId="34" borderId="3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203" fontId="25" fillId="0" borderId="14" xfId="0" applyNumberFormat="1" applyFont="1" applyFill="1" applyBorder="1" applyAlignment="1">
      <alignment horizontal="center" vertical="center"/>
    </xf>
    <xf numFmtId="203" fontId="12" fillId="0" borderId="36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203" fontId="25" fillId="0" borderId="25" xfId="0" applyNumberFormat="1" applyFont="1" applyFill="1" applyBorder="1" applyAlignment="1">
      <alignment horizontal="center" vertical="center"/>
    </xf>
    <xf numFmtId="203" fontId="12" fillId="0" borderId="32" xfId="0" applyNumberFormat="1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204" fontId="25" fillId="0" borderId="37" xfId="0" applyNumberFormat="1" applyFont="1" applyFill="1" applyBorder="1" applyAlignment="1">
      <alignment horizontal="center" vertical="center"/>
    </xf>
    <xf numFmtId="204" fontId="12" fillId="0" borderId="3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top" textRotation="255" shrinkToFit="1"/>
    </xf>
    <xf numFmtId="0" fontId="16" fillId="0" borderId="3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vertical="center"/>
    </xf>
    <xf numFmtId="1" fontId="13" fillId="0" borderId="31" xfId="0" applyNumberFormat="1" applyFont="1" applyFill="1" applyBorder="1" applyAlignment="1">
      <alignment horizontal="center" vertical="center" shrinkToFit="1"/>
    </xf>
    <xf numFmtId="177" fontId="13" fillId="0" borderId="31" xfId="0" applyNumberFormat="1" applyFont="1" applyFill="1" applyBorder="1" applyAlignment="1">
      <alignment horizontal="center" vertical="center" shrinkToFit="1"/>
    </xf>
    <xf numFmtId="199" fontId="13" fillId="0" borderId="15" xfId="0" applyNumberFormat="1" applyFont="1" applyFill="1" applyBorder="1" applyAlignment="1">
      <alignment horizontal="center" vertical="center" shrinkToFit="1"/>
    </xf>
    <xf numFmtId="177" fontId="16" fillId="0" borderId="31" xfId="0" applyNumberFormat="1" applyFont="1" applyFill="1" applyBorder="1" applyAlignment="1">
      <alignment horizontal="center" vertical="center" shrinkToFit="1"/>
    </xf>
    <xf numFmtId="0" fontId="29" fillId="0" borderId="25" xfId="0" applyFont="1" applyBorder="1" applyAlignment="1">
      <alignment horizontal="center" shrinkToFit="1"/>
    </xf>
    <xf numFmtId="0" fontId="30" fillId="0" borderId="13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 shrinkToFit="1"/>
    </xf>
    <xf numFmtId="196" fontId="13" fillId="0" borderId="10" xfId="0" applyNumberFormat="1" applyFont="1" applyFill="1" applyBorder="1" applyAlignment="1">
      <alignment horizontal="center" vertical="center" shrinkToFit="1"/>
    </xf>
    <xf numFmtId="207" fontId="13" fillId="0" borderId="10" xfId="0" applyNumberFormat="1" applyFont="1" applyFill="1" applyBorder="1" applyAlignment="1">
      <alignment horizontal="center" vertical="center" shrinkToFit="1"/>
    </xf>
    <xf numFmtId="195" fontId="13" fillId="0" borderId="10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>
      <alignment horizontal="center" vertical="center"/>
    </xf>
    <xf numFmtId="193" fontId="12" fillId="34" borderId="1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195" fontId="24" fillId="0" borderId="13" xfId="0" applyNumberFormat="1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200" fontId="15" fillId="0" borderId="13" xfId="0" applyNumberFormat="1" applyFont="1" applyBorder="1" applyAlignment="1">
      <alignment horizontal="center"/>
    </xf>
    <xf numFmtId="0" fontId="24" fillId="0" borderId="13" xfId="0" applyFont="1" applyFill="1" applyBorder="1" applyAlignment="1">
      <alignment vertical="center"/>
    </xf>
    <xf numFmtId="1" fontId="33" fillId="0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200" fontId="10" fillId="0" borderId="13" xfId="0" applyNumberFormat="1" applyFont="1" applyFill="1" applyBorder="1" applyAlignment="1">
      <alignment horizontal="center" vertical="center"/>
    </xf>
    <xf numFmtId="195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197" fontId="10" fillId="0" borderId="13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/>
    </xf>
    <xf numFmtId="200" fontId="24" fillId="0" borderId="13" xfId="0" applyNumberFormat="1" applyFont="1" applyFill="1" applyBorder="1" applyAlignment="1">
      <alignment horizontal="center" vertical="center"/>
    </xf>
    <xf numFmtId="199" fontId="34" fillId="0" borderId="13" xfId="0" applyNumberFormat="1" applyFont="1" applyFill="1" applyBorder="1" applyAlignment="1">
      <alignment horizontal="center" vertical="center" shrinkToFit="1"/>
    </xf>
    <xf numFmtId="217" fontId="13" fillId="0" borderId="13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199" fontId="10" fillId="0" borderId="13" xfId="0" applyNumberFormat="1" applyFont="1" applyFill="1" applyBorder="1" applyAlignment="1">
      <alignment horizontal="center" vertical="center"/>
    </xf>
    <xf numFmtId="177" fontId="13" fillId="0" borderId="13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Fill="1" applyBorder="1" applyAlignment="1">
      <alignment horizontal="center" vertical="center"/>
    </xf>
    <xf numFmtId="218" fontId="12" fillId="0" borderId="13" xfId="0" applyNumberFormat="1" applyFont="1" applyFill="1" applyBorder="1" applyAlignment="1">
      <alignment horizontal="center" vertical="center"/>
    </xf>
    <xf numFmtId="204" fontId="12" fillId="0" borderId="13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 textRotation="255" wrapText="1"/>
    </xf>
    <xf numFmtId="0" fontId="12" fillId="0" borderId="13" xfId="0" applyFont="1" applyFill="1" applyBorder="1" applyAlignment="1">
      <alignment horizontal="center" vertical="center" textRotation="255" wrapText="1"/>
    </xf>
    <xf numFmtId="0" fontId="12" fillId="0" borderId="37" xfId="0" applyFont="1" applyFill="1" applyBorder="1" applyAlignment="1">
      <alignment horizontal="center" vertical="center" textRotation="255" wrapText="1"/>
    </xf>
    <xf numFmtId="0" fontId="16" fillId="0" borderId="0" xfId="0" applyFont="1" applyFill="1" applyBorder="1" applyAlignment="1">
      <alignment horizontal="left" vertical="center"/>
    </xf>
    <xf numFmtId="177" fontId="13" fillId="0" borderId="41" xfId="0" applyNumberFormat="1" applyFont="1" applyFill="1" applyBorder="1" applyAlignment="1">
      <alignment vertical="center" textRotation="255" shrinkToFit="1"/>
    </xf>
    <xf numFmtId="0" fontId="0" fillId="0" borderId="41" xfId="0" applyBorder="1" applyAlignment="1">
      <alignment vertical="center" textRotation="255" shrinkToFit="1"/>
    </xf>
    <xf numFmtId="0" fontId="13" fillId="0" borderId="41" xfId="0" applyFont="1" applyFill="1" applyBorder="1" applyAlignment="1">
      <alignment horizontal="center" vertical="center" textRotation="255" shrinkToFit="1"/>
    </xf>
    <xf numFmtId="0" fontId="12" fillId="0" borderId="42" xfId="0" applyFont="1" applyFill="1" applyBorder="1" applyAlignment="1">
      <alignment horizontal="center" vertical="center" textRotation="255" wrapText="1"/>
    </xf>
    <xf numFmtId="0" fontId="12" fillId="0" borderId="35" xfId="0" applyFont="1" applyFill="1" applyBorder="1" applyAlignment="1">
      <alignment horizontal="center" vertical="center" textRotation="255" wrapText="1"/>
    </xf>
    <xf numFmtId="0" fontId="12" fillId="0" borderId="43" xfId="0" applyFont="1" applyFill="1" applyBorder="1" applyAlignment="1">
      <alignment horizontal="center" vertical="center" textRotation="255" wrapTex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44" xfId="0" applyFont="1" applyFill="1" applyBorder="1" applyAlignment="1">
      <alignment horizontal="center" vertical="center" textRotation="255" shrinkToFit="1"/>
    </xf>
    <xf numFmtId="0" fontId="13" fillId="0" borderId="45" xfId="0" applyFont="1" applyFill="1" applyBorder="1" applyAlignment="1">
      <alignment horizontal="center" vertical="center" textRotation="255" shrinkToFit="1"/>
    </xf>
    <xf numFmtId="0" fontId="0" fillId="0" borderId="33" xfId="0" applyBorder="1" applyAlignment="1">
      <alignment vertical="center" textRotation="255" shrinkToFit="1"/>
    </xf>
    <xf numFmtId="0" fontId="13" fillId="0" borderId="12" xfId="0" applyFont="1" applyFill="1" applyBorder="1" applyAlignment="1">
      <alignment horizontal="center" vertical="center" textRotation="255" shrinkToFit="1"/>
    </xf>
    <xf numFmtId="0" fontId="0" fillId="0" borderId="15" xfId="0" applyBorder="1" applyAlignment="1">
      <alignment vertical="center" textRotation="255" shrinkToFit="1"/>
    </xf>
    <xf numFmtId="0" fontId="13" fillId="0" borderId="46" xfId="0" applyFont="1" applyFill="1" applyBorder="1" applyAlignment="1">
      <alignment horizontal="center" vertical="center" textRotation="255" shrinkToFit="1"/>
    </xf>
    <xf numFmtId="0" fontId="13" fillId="0" borderId="47" xfId="0" applyFont="1" applyFill="1" applyBorder="1" applyAlignment="1">
      <alignment horizontal="center" vertical="center" textRotation="255" shrinkToFit="1"/>
    </xf>
    <xf numFmtId="0" fontId="0" fillId="0" borderId="48" xfId="0" applyBorder="1" applyAlignment="1">
      <alignment vertical="center" textRotation="255" shrinkToFit="1"/>
    </xf>
    <xf numFmtId="187" fontId="10" fillId="0" borderId="49" xfId="0" applyNumberFormat="1" applyFont="1" applyFill="1" applyBorder="1" applyAlignment="1">
      <alignment horizontal="center" vertical="center"/>
    </xf>
    <xf numFmtId="192" fontId="10" fillId="0" borderId="50" xfId="0" applyNumberFormat="1" applyFont="1" applyFill="1" applyBorder="1" applyAlignment="1">
      <alignment horizontal="center" vertical="center"/>
    </xf>
    <xf numFmtId="192" fontId="10" fillId="0" borderId="51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 shrinkToFit="1"/>
    </xf>
    <xf numFmtId="194" fontId="15" fillId="0" borderId="12" xfId="0" applyNumberFormat="1" applyFont="1" applyFill="1" applyBorder="1" applyAlignment="1">
      <alignment vertical="center" textRotation="255" shrinkToFit="1"/>
    </xf>
    <xf numFmtId="0" fontId="5" fillId="0" borderId="41" xfId="0" applyFont="1" applyBorder="1" applyAlignment="1">
      <alignment vertical="center" textRotation="255" shrinkToFit="1"/>
    </xf>
    <xf numFmtId="0" fontId="5" fillId="0" borderId="15" xfId="0" applyFont="1" applyBorder="1" applyAlignment="1">
      <alignment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52" xfId="0" applyBorder="1" applyAlignment="1">
      <alignment horizontal="center" vertical="center" textRotation="255" shrinkToFit="1"/>
    </xf>
    <xf numFmtId="0" fontId="13" fillId="0" borderId="21" xfId="0" applyFont="1" applyFill="1" applyBorder="1" applyAlignment="1">
      <alignment horizontal="center" vertical="center" textRotation="255" shrinkToFit="1"/>
    </xf>
    <xf numFmtId="0" fontId="0" fillId="0" borderId="52" xfId="0" applyBorder="1" applyAlignment="1">
      <alignment/>
    </xf>
    <xf numFmtId="0" fontId="10" fillId="0" borderId="10" xfId="0" applyFont="1" applyFill="1" applyBorder="1" applyAlignment="1">
      <alignment horizontal="center" vertical="center" textRotation="255"/>
    </xf>
    <xf numFmtId="188" fontId="10" fillId="0" borderId="49" xfId="0" applyNumberFormat="1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 textRotation="255"/>
    </xf>
    <xf numFmtId="191" fontId="6" fillId="0" borderId="49" xfId="0" applyNumberFormat="1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textRotation="255"/>
    </xf>
    <xf numFmtId="186" fontId="10" fillId="0" borderId="49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 textRotation="255"/>
    </xf>
    <xf numFmtId="0" fontId="15" fillId="0" borderId="41" xfId="0" applyFont="1" applyFill="1" applyBorder="1" applyAlignment="1">
      <alignment horizontal="center" vertical="center" textRotation="255"/>
    </xf>
    <xf numFmtId="0" fontId="5" fillId="0" borderId="41" xfId="0" applyFont="1" applyBorder="1" applyAlignment="1">
      <alignment vertical="center" textRotation="255"/>
    </xf>
    <xf numFmtId="0" fontId="15" fillId="0" borderId="12" xfId="0" applyFont="1" applyFill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189" fontId="10" fillId="0" borderId="49" xfId="0" applyNumberFormat="1" applyFont="1" applyFill="1" applyBorder="1" applyAlignment="1">
      <alignment horizontal="center" vertical="center"/>
    </xf>
    <xf numFmtId="0" fontId="27" fillId="35" borderId="31" xfId="0" applyFont="1" applyFill="1" applyBorder="1" applyAlignment="1">
      <alignment horizontal="center" vertical="center" shrinkToFit="1"/>
    </xf>
    <xf numFmtId="0" fontId="28" fillId="35" borderId="55" xfId="0" applyFont="1" applyFill="1" applyBorder="1" applyAlignment="1">
      <alignment horizontal="center" vertical="center" shrinkToFit="1"/>
    </xf>
    <xf numFmtId="0" fontId="28" fillId="35" borderId="30" xfId="0" applyFont="1" applyFill="1" applyBorder="1" applyAlignment="1">
      <alignment horizontal="center" vertical="center" shrinkToFit="1"/>
    </xf>
    <xf numFmtId="190" fontId="10" fillId="0" borderId="49" xfId="0" applyNumberFormat="1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center" textRotation="255" wrapText="1"/>
    </xf>
    <xf numFmtId="189" fontId="12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textRotation="255"/>
    </xf>
    <xf numFmtId="190" fontId="12" fillId="0" borderId="13" xfId="0" applyNumberFormat="1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 textRotation="255" wrapText="1"/>
    </xf>
    <xf numFmtId="0" fontId="12" fillId="0" borderId="57" xfId="0" applyFont="1" applyFill="1" applyBorder="1" applyAlignment="1">
      <alignment horizontal="center" vertical="center" textRotation="255" wrapText="1"/>
    </xf>
    <xf numFmtId="0" fontId="12" fillId="0" borderId="58" xfId="0" applyFont="1" applyFill="1" applyBorder="1" applyAlignment="1">
      <alignment horizontal="center" vertical="center" textRotation="255" wrapText="1"/>
    </xf>
    <xf numFmtId="0" fontId="31" fillId="0" borderId="0" xfId="0" applyFont="1" applyBorder="1" applyAlignment="1">
      <alignment horizontal="center" vertical="center"/>
    </xf>
    <xf numFmtId="186" fontId="12" fillId="0" borderId="13" xfId="0" applyNumberFormat="1" applyFont="1" applyFill="1" applyBorder="1" applyAlignment="1">
      <alignment horizontal="center" vertical="center"/>
    </xf>
    <xf numFmtId="187" fontId="12" fillId="0" borderId="13" xfId="0" applyNumberFormat="1" applyFont="1" applyFill="1" applyBorder="1" applyAlignment="1">
      <alignment horizontal="center" vertical="center"/>
    </xf>
    <xf numFmtId="188" fontId="12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>
      <xdr:nvSpPr>
        <xdr:cNvPr id="1" name="Oval 1"/>
        <xdr:cNvSpPr>
          <a:spLocks/>
        </xdr:cNvSpPr>
      </xdr:nvSpPr>
      <xdr:spPr>
        <a:xfrm>
          <a:off x="25241250" y="8658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>
      <xdr:nvSpPr>
        <xdr:cNvPr id="2" name="Oval 2"/>
        <xdr:cNvSpPr>
          <a:spLocks/>
        </xdr:cNvSpPr>
      </xdr:nvSpPr>
      <xdr:spPr>
        <a:xfrm>
          <a:off x="25241250" y="891540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>
      <xdr:nvSpPr>
        <xdr:cNvPr id="3" name="Oval 3"/>
        <xdr:cNvSpPr>
          <a:spLocks/>
        </xdr:cNvSpPr>
      </xdr:nvSpPr>
      <xdr:spPr>
        <a:xfrm>
          <a:off x="25241250" y="8658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>
      <xdr:nvSpPr>
        <xdr:cNvPr id="4" name="Oval 4"/>
        <xdr:cNvSpPr>
          <a:spLocks/>
        </xdr:cNvSpPr>
      </xdr:nvSpPr>
      <xdr:spPr>
        <a:xfrm>
          <a:off x="25241250" y="891540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>
      <xdr:nvSpPr>
        <xdr:cNvPr id="5" name="Oval 5"/>
        <xdr:cNvSpPr>
          <a:spLocks/>
        </xdr:cNvSpPr>
      </xdr:nvSpPr>
      <xdr:spPr>
        <a:xfrm>
          <a:off x="25241250" y="8658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>
      <xdr:nvSpPr>
        <xdr:cNvPr id="6" name="Oval 6"/>
        <xdr:cNvSpPr>
          <a:spLocks/>
        </xdr:cNvSpPr>
      </xdr:nvSpPr>
      <xdr:spPr>
        <a:xfrm>
          <a:off x="25241250" y="891540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>
      <xdr:nvSpPr>
        <xdr:cNvPr id="7" name="Oval 7"/>
        <xdr:cNvSpPr>
          <a:spLocks/>
        </xdr:cNvSpPr>
      </xdr:nvSpPr>
      <xdr:spPr>
        <a:xfrm>
          <a:off x="25241250" y="8658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>
      <xdr:nvSpPr>
        <xdr:cNvPr id="8" name="Oval 8"/>
        <xdr:cNvSpPr>
          <a:spLocks/>
        </xdr:cNvSpPr>
      </xdr:nvSpPr>
      <xdr:spPr>
        <a:xfrm>
          <a:off x="25241250" y="891540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>
      <xdr:nvSpPr>
        <xdr:cNvPr id="9" name="Oval 9"/>
        <xdr:cNvSpPr>
          <a:spLocks/>
        </xdr:cNvSpPr>
      </xdr:nvSpPr>
      <xdr:spPr>
        <a:xfrm>
          <a:off x="25241250" y="8658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>
      <xdr:nvSpPr>
        <xdr:cNvPr id="10" name="Oval 10"/>
        <xdr:cNvSpPr>
          <a:spLocks/>
        </xdr:cNvSpPr>
      </xdr:nvSpPr>
      <xdr:spPr>
        <a:xfrm>
          <a:off x="25241250" y="891540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>
      <xdr:nvSpPr>
        <xdr:cNvPr id="11" name="Oval 11"/>
        <xdr:cNvSpPr>
          <a:spLocks/>
        </xdr:cNvSpPr>
      </xdr:nvSpPr>
      <xdr:spPr>
        <a:xfrm>
          <a:off x="25241250" y="8658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>
      <xdr:nvSpPr>
        <xdr:cNvPr id="12" name="Oval 12"/>
        <xdr:cNvSpPr>
          <a:spLocks/>
        </xdr:cNvSpPr>
      </xdr:nvSpPr>
      <xdr:spPr>
        <a:xfrm>
          <a:off x="25241250" y="891540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33</xdr:row>
      <xdr:rowOff>76200</xdr:rowOff>
    </xdr:from>
    <xdr:to>
      <xdr:col>41</xdr:col>
      <xdr:colOff>276225</xdr:colOff>
      <xdr:row>33</xdr:row>
      <xdr:rowOff>190500</xdr:rowOff>
    </xdr:to>
    <xdr:sp>
      <xdr:nvSpPr>
        <xdr:cNvPr id="13" name="Oval 13"/>
        <xdr:cNvSpPr>
          <a:spLocks/>
        </xdr:cNvSpPr>
      </xdr:nvSpPr>
      <xdr:spPr>
        <a:xfrm>
          <a:off x="25241250" y="8658225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41</xdr:col>
      <xdr:colOff>47625</xdr:colOff>
      <xdr:row>34</xdr:row>
      <xdr:rowOff>76200</xdr:rowOff>
    </xdr:from>
    <xdr:to>
      <xdr:col>41</xdr:col>
      <xdr:colOff>276225</xdr:colOff>
      <xdr:row>34</xdr:row>
      <xdr:rowOff>190500</xdr:rowOff>
    </xdr:to>
    <xdr:sp>
      <xdr:nvSpPr>
        <xdr:cNvPr id="14" name="Oval 14"/>
        <xdr:cNvSpPr>
          <a:spLocks/>
        </xdr:cNvSpPr>
      </xdr:nvSpPr>
      <xdr:spPr>
        <a:xfrm>
          <a:off x="25241250" y="8915400"/>
          <a:ext cx="2286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="75" zoomScaleNormal="75" zoomScalePageLayoutView="0" workbookViewId="0" topLeftCell="A1">
      <selection activeCell="A2" sqref="A2:A4"/>
    </sheetView>
  </sheetViews>
  <sheetFormatPr defaultColWidth="6.125" defaultRowHeight="22.5" customHeight="1"/>
  <cols>
    <col min="1" max="1" width="5.125" style="131" customWidth="1"/>
    <col min="2" max="2" width="19.50390625" style="132" customWidth="1"/>
    <col min="3" max="3" width="4.625" style="1" hidden="1" customWidth="1"/>
    <col min="4" max="4" width="14.625" style="1" customWidth="1"/>
    <col min="5" max="5" width="5.625" style="131" customWidth="1"/>
    <col min="6" max="6" width="18.75390625" style="132" customWidth="1"/>
    <col min="7" max="7" width="4.625" style="1" hidden="1" customWidth="1"/>
    <col min="8" max="8" width="15.125" style="1" customWidth="1"/>
    <col min="9" max="9" width="5.125" style="131" customWidth="1"/>
    <col min="10" max="10" width="17.00390625" style="1" customWidth="1"/>
    <col min="11" max="11" width="4.625" style="1" hidden="1" customWidth="1"/>
    <col min="12" max="12" width="16.125" style="1" customWidth="1"/>
    <col min="13" max="13" width="5.125" style="131" customWidth="1"/>
    <col min="14" max="14" width="18.375" style="132" customWidth="1"/>
    <col min="15" max="15" width="4.375" style="1" hidden="1" customWidth="1"/>
    <col min="16" max="16" width="17.125" style="1" customWidth="1"/>
    <col min="17" max="17" width="5.125" style="131" customWidth="1"/>
    <col min="18" max="18" width="16.50390625" style="132" customWidth="1"/>
    <col min="19" max="19" width="4.625" style="1" hidden="1" customWidth="1"/>
    <col min="20" max="20" width="14.75390625" style="1" customWidth="1"/>
    <col min="21" max="21" width="5.875" style="131" customWidth="1"/>
    <col min="22" max="22" width="12.25390625" style="132" customWidth="1"/>
    <col min="23" max="23" width="12.125" style="1" customWidth="1"/>
    <col min="24" max="24" width="2.25390625" style="1" customWidth="1"/>
    <col min="25" max="16384" width="6.125" style="1" customWidth="1"/>
  </cols>
  <sheetData>
    <row r="1" spans="1:24" s="3" customFormat="1" ht="27.75" customHeight="1" thickBot="1">
      <c r="A1" s="219" t="s">
        <v>26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"/>
      <c r="V1" s="2"/>
      <c r="W1" s="2"/>
      <c r="X1" s="1"/>
    </row>
    <row r="2" spans="1:24" s="5" customFormat="1" ht="22.5" customHeight="1" thickBot="1">
      <c r="A2" s="220" t="s">
        <v>2</v>
      </c>
      <c r="B2" s="221">
        <v>41211</v>
      </c>
      <c r="C2" s="221"/>
      <c r="D2" s="221"/>
      <c r="E2" s="222" t="s">
        <v>0</v>
      </c>
      <c r="F2" s="202">
        <f>B2+1</f>
        <v>41212</v>
      </c>
      <c r="G2" s="202"/>
      <c r="H2" s="202"/>
      <c r="I2" s="205" t="s">
        <v>2</v>
      </c>
      <c r="J2" s="216">
        <f>F2+1</f>
        <v>41213</v>
      </c>
      <c r="K2" s="216"/>
      <c r="L2" s="216"/>
      <c r="M2" s="217" t="s">
        <v>65</v>
      </c>
      <c r="N2" s="228">
        <f>J2+1</f>
        <v>41214</v>
      </c>
      <c r="O2" s="228"/>
      <c r="P2" s="228"/>
      <c r="Q2" s="205" t="s">
        <v>2</v>
      </c>
      <c r="R2" s="232">
        <f>N2+1</f>
        <v>41215</v>
      </c>
      <c r="S2" s="232"/>
      <c r="T2" s="232"/>
      <c r="U2" s="218"/>
      <c r="V2" s="203" t="s">
        <v>7</v>
      </c>
      <c r="W2" s="204"/>
      <c r="X2" s="4"/>
    </row>
    <row r="3" spans="1:24" s="5" customFormat="1" ht="22.5" customHeight="1" thickBot="1">
      <c r="A3" s="220"/>
      <c r="B3" s="6" t="s">
        <v>3</v>
      </c>
      <c r="C3" s="7"/>
      <c r="D3" s="8">
        <v>988</v>
      </c>
      <c r="E3" s="222"/>
      <c r="F3" s="9" t="s">
        <v>3</v>
      </c>
      <c r="G3" s="7"/>
      <c r="H3" s="8">
        <f>D3</f>
        <v>988</v>
      </c>
      <c r="I3" s="215"/>
      <c r="J3" s="7" t="s">
        <v>3</v>
      </c>
      <c r="K3" s="7"/>
      <c r="L3" s="8">
        <f>H3</f>
        <v>988</v>
      </c>
      <c r="M3" s="217"/>
      <c r="N3" s="9" t="s">
        <v>3</v>
      </c>
      <c r="O3" s="7"/>
      <c r="P3" s="8">
        <f>L3</f>
        <v>988</v>
      </c>
      <c r="Q3" s="205"/>
      <c r="R3" s="9" t="s">
        <v>3</v>
      </c>
      <c r="S3" s="7"/>
      <c r="T3" s="8">
        <f>P3</f>
        <v>988</v>
      </c>
      <c r="U3" s="218"/>
      <c r="V3" s="9" t="s">
        <v>3</v>
      </c>
      <c r="W3" s="10">
        <v>968</v>
      </c>
      <c r="X3" s="4"/>
    </row>
    <row r="4" spans="1:24" s="5" customFormat="1" ht="22.5" customHeight="1">
      <c r="A4" s="220"/>
      <c r="B4" s="11" t="s">
        <v>4</v>
      </c>
      <c r="C4" s="12" t="s">
        <v>5</v>
      </c>
      <c r="D4" s="13" t="s">
        <v>6</v>
      </c>
      <c r="E4" s="222"/>
      <c r="F4" s="9" t="s">
        <v>4</v>
      </c>
      <c r="G4" s="14" t="s">
        <v>5</v>
      </c>
      <c r="H4" s="7" t="s">
        <v>6</v>
      </c>
      <c r="I4" s="215"/>
      <c r="J4" s="229" t="s">
        <v>8</v>
      </c>
      <c r="K4" s="230"/>
      <c r="L4" s="231"/>
      <c r="M4" s="217"/>
      <c r="N4" s="11" t="s">
        <v>4</v>
      </c>
      <c r="O4" s="12" t="s">
        <v>5</v>
      </c>
      <c r="P4" s="13" t="s">
        <v>6</v>
      </c>
      <c r="Q4" s="205"/>
      <c r="R4" s="9" t="s">
        <v>4</v>
      </c>
      <c r="S4" s="14" t="s">
        <v>5</v>
      </c>
      <c r="T4" s="7" t="s">
        <v>6</v>
      </c>
      <c r="U4" s="218"/>
      <c r="V4" s="9" t="s">
        <v>4</v>
      </c>
      <c r="W4" s="15" t="s">
        <v>6</v>
      </c>
      <c r="X4" s="4"/>
    </row>
    <row r="5" spans="1:24" s="22" customFormat="1" ht="20.25" customHeight="1">
      <c r="A5" s="199" t="s">
        <v>58</v>
      </c>
      <c r="B5" s="148" t="s">
        <v>53</v>
      </c>
      <c r="C5" s="149">
        <v>60</v>
      </c>
      <c r="D5" s="16">
        <f>C5*$H$3/1000</f>
        <v>59.28</v>
      </c>
      <c r="E5" s="207" t="s">
        <v>32</v>
      </c>
      <c r="F5" s="27" t="s">
        <v>33</v>
      </c>
      <c r="G5" s="18">
        <v>1</v>
      </c>
      <c r="H5" s="153">
        <f>G5*$H$3</f>
        <v>988</v>
      </c>
      <c r="I5" s="197" t="s">
        <v>45</v>
      </c>
      <c r="J5" s="17" t="s">
        <v>84</v>
      </c>
      <c r="K5" s="136">
        <v>10</v>
      </c>
      <c r="L5" s="16">
        <f aca="true" t="shared" si="0" ref="L5:L10">K5*$H$3/1000</f>
        <v>9.88</v>
      </c>
      <c r="M5" s="197" t="s">
        <v>61</v>
      </c>
      <c r="N5" s="17" t="s">
        <v>103</v>
      </c>
      <c r="O5" s="18">
        <v>40</v>
      </c>
      <c r="P5" s="16">
        <f>O5*$P$3/1000</f>
        <v>39.52</v>
      </c>
      <c r="Q5" s="225" t="s">
        <v>63</v>
      </c>
      <c r="R5" s="17" t="s">
        <v>74</v>
      </c>
      <c r="S5" s="18">
        <v>60</v>
      </c>
      <c r="T5" s="16">
        <f>S5*$T$3/1000</f>
        <v>59.28</v>
      </c>
      <c r="U5" s="213" t="s">
        <v>7</v>
      </c>
      <c r="V5" s="19"/>
      <c r="W5" s="20"/>
      <c r="X5" s="21"/>
    </row>
    <row r="6" spans="1:24" s="22" customFormat="1" ht="20.25" customHeight="1">
      <c r="A6" s="200"/>
      <c r="B6" s="148" t="s">
        <v>54</v>
      </c>
      <c r="C6" s="149">
        <v>4</v>
      </c>
      <c r="D6" s="16">
        <f>C6*$H$3/1000</f>
        <v>3.952</v>
      </c>
      <c r="E6" s="208"/>
      <c r="F6" s="27" t="s">
        <v>31</v>
      </c>
      <c r="G6" s="18">
        <v>1</v>
      </c>
      <c r="H6" s="16">
        <f>G6*$H$3/1000</f>
        <v>0.988</v>
      </c>
      <c r="I6" s="189"/>
      <c r="J6" s="17" t="s">
        <v>85</v>
      </c>
      <c r="K6" s="18">
        <v>15</v>
      </c>
      <c r="L6" s="16">
        <f t="shared" si="0"/>
        <v>14.82</v>
      </c>
      <c r="M6" s="189"/>
      <c r="N6" s="17" t="s">
        <v>104</v>
      </c>
      <c r="O6" s="18">
        <v>20</v>
      </c>
      <c r="P6" s="16">
        <f>O6*$P$3/1000</f>
        <v>19.76</v>
      </c>
      <c r="Q6" s="223"/>
      <c r="R6" s="17" t="s">
        <v>75</v>
      </c>
      <c r="S6" s="18">
        <v>28</v>
      </c>
      <c r="T6" s="16">
        <f>S6*$T$3/1000</f>
        <v>27.664</v>
      </c>
      <c r="U6" s="214"/>
      <c r="V6" s="24"/>
      <c r="W6" s="20"/>
      <c r="X6" s="21"/>
    </row>
    <row r="7" spans="1:24" s="22" customFormat="1" ht="20.25" customHeight="1">
      <c r="A7" s="200"/>
      <c r="B7" s="148" t="s">
        <v>64</v>
      </c>
      <c r="C7" s="149">
        <v>5</v>
      </c>
      <c r="D7" s="16">
        <f>C7*$H$3/1000</f>
        <v>4.94</v>
      </c>
      <c r="E7" s="208"/>
      <c r="F7" s="17" t="s">
        <v>95</v>
      </c>
      <c r="G7" s="18">
        <v>3</v>
      </c>
      <c r="H7" s="151">
        <f>G7*$H$3/1000/3</f>
        <v>0.988</v>
      </c>
      <c r="I7" s="189"/>
      <c r="J7" s="17" t="s">
        <v>27</v>
      </c>
      <c r="K7" s="18">
        <v>20</v>
      </c>
      <c r="L7" s="16">
        <f t="shared" si="0"/>
        <v>19.76</v>
      </c>
      <c r="M7" s="189"/>
      <c r="N7" s="17" t="s">
        <v>51</v>
      </c>
      <c r="O7" s="18">
        <v>25</v>
      </c>
      <c r="P7" s="16">
        <f>O7*$P$3/1000</f>
        <v>24.7</v>
      </c>
      <c r="Q7" s="223"/>
      <c r="R7" s="17" t="s">
        <v>76</v>
      </c>
      <c r="S7" s="18">
        <v>1</v>
      </c>
      <c r="T7" s="16">
        <f>S7*$T$3/1000</f>
        <v>0.988</v>
      </c>
      <c r="U7" s="214"/>
      <c r="V7" s="24"/>
      <c r="W7" s="25"/>
      <c r="X7" s="21"/>
    </row>
    <row r="8" spans="1:24" s="22" customFormat="1" ht="20.25" customHeight="1">
      <c r="A8" s="200"/>
      <c r="B8" s="148" t="s">
        <v>30</v>
      </c>
      <c r="C8" s="149">
        <v>20</v>
      </c>
      <c r="D8" s="16">
        <f>C8*$H$3/1000</f>
        <v>19.76</v>
      </c>
      <c r="E8" s="208"/>
      <c r="F8" s="147" t="s">
        <v>29</v>
      </c>
      <c r="G8" s="18">
        <v>1</v>
      </c>
      <c r="H8" s="16">
        <f>G8*$H$3/1000</f>
        <v>0.988</v>
      </c>
      <c r="I8" s="189"/>
      <c r="J8" s="17" t="s">
        <v>86</v>
      </c>
      <c r="K8" s="18">
        <v>5</v>
      </c>
      <c r="L8" s="16">
        <f t="shared" si="0"/>
        <v>4.94</v>
      </c>
      <c r="M8" s="189"/>
      <c r="N8" s="17" t="s">
        <v>105</v>
      </c>
      <c r="O8" s="18">
        <v>2</v>
      </c>
      <c r="P8" s="16">
        <f>O8*$P$3/1000</f>
        <v>1.976</v>
      </c>
      <c r="Q8" s="223"/>
      <c r="R8" s="30" t="s">
        <v>77</v>
      </c>
      <c r="S8" s="31">
        <v>2.5</v>
      </c>
      <c r="T8" s="80">
        <f>S8*$T$3/1000</f>
        <v>2.47</v>
      </c>
      <c r="U8" s="214"/>
      <c r="V8" s="28"/>
      <c r="W8" s="29"/>
      <c r="X8" s="21"/>
    </row>
    <row r="9" spans="1:24" s="22" customFormat="1" ht="20.25" customHeight="1">
      <c r="A9" s="200"/>
      <c r="B9" s="17"/>
      <c r="C9" s="18"/>
      <c r="D9" s="16"/>
      <c r="E9" s="208"/>
      <c r="F9" s="83"/>
      <c r="G9" s="134"/>
      <c r="H9" s="80"/>
      <c r="I9" s="189"/>
      <c r="J9" s="17" t="s">
        <v>87</v>
      </c>
      <c r="K9" s="18">
        <v>8</v>
      </c>
      <c r="L9" s="16">
        <f t="shared" si="0"/>
        <v>7.904</v>
      </c>
      <c r="M9" s="189"/>
      <c r="N9" s="17" t="s">
        <v>106</v>
      </c>
      <c r="O9" s="18">
        <v>1</v>
      </c>
      <c r="P9" s="23">
        <f>O9*$P$3/600</f>
        <v>1.6466666666666667</v>
      </c>
      <c r="Q9" s="223"/>
      <c r="R9" s="30"/>
      <c r="S9" s="31"/>
      <c r="T9" s="80"/>
      <c r="U9" s="214"/>
      <c r="V9" s="28"/>
      <c r="W9" s="29"/>
      <c r="X9" s="21"/>
    </row>
    <row r="10" spans="1:24" s="22" customFormat="1" ht="20.25" customHeight="1">
      <c r="A10" s="200"/>
      <c r="B10" s="42" t="s">
        <v>107</v>
      </c>
      <c r="C10" s="32"/>
      <c r="D10" s="37">
        <v>1</v>
      </c>
      <c r="E10" s="208"/>
      <c r="F10" s="48" t="s">
        <v>52</v>
      </c>
      <c r="G10" s="34"/>
      <c r="H10" s="43">
        <v>1.5</v>
      </c>
      <c r="I10" s="210"/>
      <c r="J10" s="17" t="s">
        <v>88</v>
      </c>
      <c r="K10" s="18">
        <v>1</v>
      </c>
      <c r="L10" s="16">
        <f t="shared" si="0"/>
        <v>0.988</v>
      </c>
      <c r="M10" s="212"/>
      <c r="N10" s="17"/>
      <c r="O10" s="18"/>
      <c r="P10" s="16"/>
      <c r="Q10" s="226"/>
      <c r="R10" s="38" t="s">
        <v>111</v>
      </c>
      <c r="S10" s="39"/>
      <c r="T10" s="37">
        <v>1</v>
      </c>
      <c r="U10" s="214"/>
      <c r="V10" s="40"/>
      <c r="W10" s="41"/>
      <c r="X10" s="21"/>
    </row>
    <row r="11" spans="1:24" s="22" customFormat="1" ht="20.25" customHeight="1">
      <c r="A11" s="200"/>
      <c r="B11" s="42" t="s">
        <v>115</v>
      </c>
      <c r="C11" s="32"/>
      <c r="D11" s="37" t="s">
        <v>56</v>
      </c>
      <c r="E11" s="208"/>
      <c r="F11" s="33"/>
      <c r="G11" s="44"/>
      <c r="H11" s="16"/>
      <c r="I11" s="210"/>
      <c r="J11" s="17"/>
      <c r="K11" s="136"/>
      <c r="L11" s="16"/>
      <c r="M11" s="212"/>
      <c r="N11" s="35" t="s">
        <v>110</v>
      </c>
      <c r="O11" s="36"/>
      <c r="P11" s="37">
        <v>1</v>
      </c>
      <c r="Q11" s="226"/>
      <c r="R11" s="45"/>
      <c r="S11" s="46"/>
      <c r="T11" s="26"/>
      <c r="U11" s="214"/>
      <c r="V11" s="40"/>
      <c r="W11" s="47"/>
      <c r="X11" s="21"/>
    </row>
    <row r="12" spans="1:24" s="22" customFormat="1" ht="20.25" customHeight="1">
      <c r="A12" s="200"/>
      <c r="B12" s="42" t="s">
        <v>116</v>
      </c>
      <c r="C12" s="32"/>
      <c r="D12" s="37" t="s">
        <v>57</v>
      </c>
      <c r="E12" s="208"/>
      <c r="F12" s="48"/>
      <c r="G12" s="49"/>
      <c r="H12" s="50"/>
      <c r="I12" s="210"/>
      <c r="J12" s="35"/>
      <c r="K12" s="36"/>
      <c r="L12" s="37"/>
      <c r="M12" s="212"/>
      <c r="N12" s="35" t="s">
        <v>114</v>
      </c>
      <c r="O12" s="36"/>
      <c r="P12" s="37">
        <v>5</v>
      </c>
      <c r="Q12" s="226"/>
      <c r="R12" s="45"/>
      <c r="S12" s="46"/>
      <c r="T12" s="26"/>
      <c r="U12" s="214"/>
      <c r="V12" s="40"/>
      <c r="W12" s="29"/>
      <c r="X12" s="21"/>
    </row>
    <row r="13" spans="1:24" s="22" customFormat="1" ht="20.25" customHeight="1">
      <c r="A13" s="200"/>
      <c r="B13" s="42"/>
      <c r="C13" s="32"/>
      <c r="D13" s="37"/>
      <c r="E13" s="208"/>
      <c r="F13" s="51"/>
      <c r="G13" s="44"/>
      <c r="H13" s="52"/>
      <c r="I13" s="210"/>
      <c r="J13" s="35"/>
      <c r="K13" s="36"/>
      <c r="L13" s="37"/>
      <c r="M13" s="210"/>
      <c r="N13" s="51"/>
      <c r="O13" s="44"/>
      <c r="P13" s="52"/>
      <c r="Q13" s="226"/>
      <c r="R13" s="45"/>
      <c r="S13" s="46"/>
      <c r="T13" s="26"/>
      <c r="U13" s="214"/>
      <c r="V13" s="40"/>
      <c r="W13" s="29"/>
      <c r="X13" s="21"/>
    </row>
    <row r="14" spans="1:24" s="63" customFormat="1" ht="20.25" customHeight="1">
      <c r="A14" s="206"/>
      <c r="B14" s="53" t="s">
        <v>9</v>
      </c>
      <c r="C14" s="46">
        <v>0</v>
      </c>
      <c r="D14" s="54">
        <f>SUM(D5:D12)</f>
        <v>88.932</v>
      </c>
      <c r="E14" s="209"/>
      <c r="F14" s="55" t="s">
        <v>9</v>
      </c>
      <c r="G14" s="56">
        <f>SUM(G5:G9)</f>
        <v>6</v>
      </c>
      <c r="H14" s="57">
        <f>SUM(H5:H12)</f>
        <v>992.4640000000002</v>
      </c>
      <c r="I14" s="211"/>
      <c r="J14" s="53" t="s">
        <v>9</v>
      </c>
      <c r="K14" s="58">
        <v>0</v>
      </c>
      <c r="L14" s="54">
        <f>SUM(L5:L13)</f>
        <v>58.292</v>
      </c>
      <c r="M14" s="211"/>
      <c r="N14" s="55" t="s">
        <v>9</v>
      </c>
      <c r="O14" s="59">
        <v>0</v>
      </c>
      <c r="P14" s="57">
        <f>SUM(P5:P12)</f>
        <v>93.60266666666666</v>
      </c>
      <c r="Q14" s="227"/>
      <c r="R14" s="55" t="s">
        <v>9</v>
      </c>
      <c r="S14" s="56">
        <f>SUM(S5:S13)</f>
        <v>91.5</v>
      </c>
      <c r="T14" s="60">
        <f>SUM(T5:T9)</f>
        <v>90.402</v>
      </c>
      <c r="U14" s="214"/>
      <c r="V14" s="24"/>
      <c r="W14" s="61"/>
      <c r="X14" s="62"/>
    </row>
    <row r="15" spans="1:24" s="22" customFormat="1" ht="20.25" customHeight="1">
      <c r="A15" s="194" t="s">
        <v>59</v>
      </c>
      <c r="B15" s="17" t="s">
        <v>70</v>
      </c>
      <c r="C15" s="18">
        <v>25</v>
      </c>
      <c r="D15" s="16">
        <f>C15*$H$3/1000</f>
        <v>24.7</v>
      </c>
      <c r="E15" s="194" t="s">
        <v>38</v>
      </c>
      <c r="F15" s="137" t="s">
        <v>36</v>
      </c>
      <c r="G15" s="138">
        <v>61</v>
      </c>
      <c r="H15" s="16">
        <f>G15*$T$3/1000</f>
        <v>60.268</v>
      </c>
      <c r="I15" s="197" t="s">
        <v>46</v>
      </c>
      <c r="J15" s="24" t="s">
        <v>80</v>
      </c>
      <c r="K15" s="68">
        <v>1</v>
      </c>
      <c r="L15" s="153">
        <f>K15*$H$3</f>
        <v>988</v>
      </c>
      <c r="M15" s="197" t="s">
        <v>112</v>
      </c>
      <c r="N15" s="17" t="s">
        <v>117</v>
      </c>
      <c r="O15" s="18">
        <v>71</v>
      </c>
      <c r="P15" s="140">
        <f>O15*$P$3/1000</f>
        <v>70.148</v>
      </c>
      <c r="Q15" s="197" t="s">
        <v>62</v>
      </c>
      <c r="R15" s="65" t="s">
        <v>66</v>
      </c>
      <c r="S15" s="66">
        <v>66</v>
      </c>
      <c r="T15" s="16">
        <f>S15*$D$3/1000</f>
        <v>65.208</v>
      </c>
      <c r="U15" s="214"/>
      <c r="V15" s="67"/>
      <c r="W15" s="61"/>
      <c r="X15" s="21"/>
    </row>
    <row r="16" spans="1:24" s="22" customFormat="1" ht="20.25" customHeight="1">
      <c r="A16" s="195"/>
      <c r="B16" s="27" t="s">
        <v>71</v>
      </c>
      <c r="C16" s="18">
        <v>10</v>
      </c>
      <c r="D16" s="16">
        <f>C16*$H$3/1000</f>
        <v>9.88</v>
      </c>
      <c r="E16" s="195"/>
      <c r="F16" s="139" t="s">
        <v>39</v>
      </c>
      <c r="G16" s="18">
        <v>15</v>
      </c>
      <c r="H16" s="16">
        <f>G16*$T$3/1000</f>
        <v>14.82</v>
      </c>
      <c r="I16" s="189"/>
      <c r="J16" s="24" t="s">
        <v>81</v>
      </c>
      <c r="K16" s="68">
        <v>2</v>
      </c>
      <c r="L16" s="153">
        <f>K16*$H$3</f>
        <v>1976</v>
      </c>
      <c r="M16" s="189"/>
      <c r="N16" s="17" t="s">
        <v>113</v>
      </c>
      <c r="O16" s="18">
        <v>12</v>
      </c>
      <c r="P16" s="140">
        <f>O16*$P$3/1000</f>
        <v>11.856</v>
      </c>
      <c r="Q16" s="189"/>
      <c r="R16" s="70" t="s">
        <v>69</v>
      </c>
      <c r="S16" s="71">
        <v>12</v>
      </c>
      <c r="T16" s="16">
        <f>S16*$D$3/1000</f>
        <v>11.856</v>
      </c>
      <c r="U16" s="214"/>
      <c r="V16" s="72"/>
      <c r="W16" s="73"/>
      <c r="X16" s="21"/>
    </row>
    <row r="17" spans="1:24" s="22" customFormat="1" ht="20.25" customHeight="1">
      <c r="A17" s="195"/>
      <c r="B17" s="27" t="s">
        <v>72</v>
      </c>
      <c r="C17" s="18">
        <v>10</v>
      </c>
      <c r="D17" s="16">
        <f>C17*$H$3/1000</f>
        <v>9.88</v>
      </c>
      <c r="E17" s="195"/>
      <c r="F17" s="139" t="s">
        <v>40</v>
      </c>
      <c r="G17" s="18">
        <v>40</v>
      </c>
      <c r="H17" s="152">
        <f>H3/G17</f>
        <v>24.7</v>
      </c>
      <c r="I17" s="189"/>
      <c r="J17" s="83" t="s">
        <v>102</v>
      </c>
      <c r="K17" s="36"/>
      <c r="L17" s="16"/>
      <c r="M17" s="189"/>
      <c r="N17" s="17" t="s">
        <v>78</v>
      </c>
      <c r="O17" s="18">
        <v>5</v>
      </c>
      <c r="P17" s="140">
        <f>O17*$P$3/1000</f>
        <v>4.94</v>
      </c>
      <c r="Q17" s="189"/>
      <c r="R17" s="70" t="s">
        <v>68</v>
      </c>
      <c r="S17" s="74">
        <v>5</v>
      </c>
      <c r="T17" s="16">
        <f>S17*$D$3/1000</f>
        <v>4.94</v>
      </c>
      <c r="U17" s="214"/>
      <c r="V17" s="75"/>
      <c r="W17" s="76"/>
      <c r="X17" s="21"/>
    </row>
    <row r="18" spans="1:24" s="22" customFormat="1" ht="20.25" customHeight="1">
      <c r="A18" s="195"/>
      <c r="B18" s="27" t="s">
        <v>73</v>
      </c>
      <c r="C18" s="18">
        <v>40</v>
      </c>
      <c r="D18" s="16">
        <f>C18*$H$3/1000</f>
        <v>39.52</v>
      </c>
      <c r="E18" s="195"/>
      <c r="F18" s="139" t="s">
        <v>37</v>
      </c>
      <c r="G18" s="18">
        <v>1</v>
      </c>
      <c r="H18" s="16">
        <f>G18*$T$3/1000</f>
        <v>0.988</v>
      </c>
      <c r="I18" s="189"/>
      <c r="J18" s="24"/>
      <c r="K18" s="68"/>
      <c r="L18" s="16"/>
      <c r="M18" s="189"/>
      <c r="N18" s="17" t="s">
        <v>79</v>
      </c>
      <c r="O18" s="18">
        <v>1</v>
      </c>
      <c r="P18" s="16">
        <f>O18*$D$3/1000</f>
        <v>0.988</v>
      </c>
      <c r="Q18" s="189"/>
      <c r="R18" s="70"/>
      <c r="S18" s="74"/>
      <c r="T18" s="16"/>
      <c r="U18" s="214"/>
      <c r="V18" s="77"/>
      <c r="W18" s="78"/>
      <c r="X18" s="21"/>
    </row>
    <row r="19" spans="1:24" s="22" customFormat="1" ht="20.25" customHeight="1">
      <c r="A19" s="195"/>
      <c r="B19" s="150" t="s">
        <v>94</v>
      </c>
      <c r="C19" s="18">
        <v>5</v>
      </c>
      <c r="D19" s="16">
        <f>C19*$H$3/1000</f>
        <v>4.94</v>
      </c>
      <c r="E19" s="195"/>
      <c r="F19" s="139"/>
      <c r="G19" s="18"/>
      <c r="H19" s="16"/>
      <c r="I19" s="189"/>
      <c r="J19" s="45"/>
      <c r="K19" s="79"/>
      <c r="L19" s="26"/>
      <c r="M19" s="189"/>
      <c r="N19" s="27"/>
      <c r="O19" s="18"/>
      <c r="P19" s="140"/>
      <c r="Q19" s="189"/>
      <c r="R19" s="81"/>
      <c r="S19" s="82"/>
      <c r="T19" s="16"/>
      <c r="U19" s="214"/>
      <c r="V19" s="40"/>
      <c r="W19" s="25"/>
      <c r="X19" s="21"/>
    </row>
    <row r="20" spans="1:24" s="22" customFormat="1" ht="20.25" customHeight="1">
      <c r="A20" s="195"/>
      <c r="B20" s="150"/>
      <c r="C20" s="18"/>
      <c r="D20" s="43"/>
      <c r="E20" s="195"/>
      <c r="F20" s="84"/>
      <c r="G20" s="36"/>
      <c r="H20" s="16"/>
      <c r="I20" s="189"/>
      <c r="J20" s="51"/>
      <c r="K20" s="69"/>
      <c r="L20" s="16"/>
      <c r="M20" s="189"/>
      <c r="N20" s="17"/>
      <c r="O20" s="79"/>
      <c r="P20" s="140"/>
      <c r="Q20" s="189"/>
      <c r="R20" s="64"/>
      <c r="S20" s="79"/>
      <c r="T20" s="16"/>
      <c r="U20" s="214"/>
      <c r="V20" s="85"/>
      <c r="W20" s="29"/>
      <c r="X20" s="21"/>
    </row>
    <row r="21" spans="1:24" s="22" customFormat="1" ht="20.25" customHeight="1">
      <c r="A21" s="195"/>
      <c r="B21" s="86"/>
      <c r="C21" s="79"/>
      <c r="D21" s="88"/>
      <c r="E21" s="195"/>
      <c r="F21" s="64"/>
      <c r="G21" s="69"/>
      <c r="H21" s="16"/>
      <c r="I21" s="189"/>
      <c r="J21" s="64"/>
      <c r="K21" s="79"/>
      <c r="L21" s="87"/>
      <c r="M21" s="189"/>
      <c r="N21" s="64"/>
      <c r="O21" s="79"/>
      <c r="P21" s="140"/>
      <c r="Q21" s="189"/>
      <c r="R21" s="64"/>
      <c r="S21" s="79"/>
      <c r="T21" s="87"/>
      <c r="U21" s="214"/>
      <c r="V21" s="40"/>
      <c r="W21" s="29"/>
      <c r="X21" s="21"/>
    </row>
    <row r="22" spans="1:24" s="63" customFormat="1" ht="20.25" customHeight="1">
      <c r="A22" s="196"/>
      <c r="B22" s="89" t="s">
        <v>9</v>
      </c>
      <c r="C22" s="46">
        <v>0</v>
      </c>
      <c r="D22" s="90">
        <f>SUM(D15:D21)</f>
        <v>88.92</v>
      </c>
      <c r="E22" s="196"/>
      <c r="F22" s="53" t="s">
        <v>9</v>
      </c>
      <c r="G22" s="58">
        <f>SUM(SUM(G15:G21))</f>
        <v>117</v>
      </c>
      <c r="H22" s="90">
        <f>SUM(H15:H21)</f>
        <v>100.776</v>
      </c>
      <c r="I22" s="198"/>
      <c r="J22" s="53" t="s">
        <v>9</v>
      </c>
      <c r="K22" s="46">
        <v>0</v>
      </c>
      <c r="L22" s="90">
        <f>SUM(L15:L21)</f>
        <v>2964</v>
      </c>
      <c r="M22" s="198"/>
      <c r="N22" s="53" t="s">
        <v>9</v>
      </c>
      <c r="O22" s="46">
        <v>0</v>
      </c>
      <c r="P22" s="90">
        <f>SUM(P15:P21)</f>
        <v>87.93199999999999</v>
      </c>
      <c r="Q22" s="198"/>
      <c r="R22" s="53" t="s">
        <v>9</v>
      </c>
      <c r="S22" s="58">
        <f>SUM(S15:S21)</f>
        <v>83</v>
      </c>
      <c r="T22" s="90">
        <f>SUM(T15:T21)</f>
        <v>82.00399999999999</v>
      </c>
      <c r="U22" s="214"/>
      <c r="V22" s="40"/>
      <c r="W22" s="29"/>
      <c r="X22" s="62"/>
    </row>
    <row r="23" spans="1:24" s="22" customFormat="1" ht="20.25" customHeight="1">
      <c r="A23" s="199" t="s">
        <v>16</v>
      </c>
      <c r="B23" s="28" t="s">
        <v>89</v>
      </c>
      <c r="C23" s="79">
        <v>71</v>
      </c>
      <c r="D23" s="16">
        <v>70</v>
      </c>
      <c r="E23" s="197" t="s">
        <v>16</v>
      </c>
      <c r="F23" s="28" t="s">
        <v>34</v>
      </c>
      <c r="G23" s="79">
        <v>71</v>
      </c>
      <c r="H23" s="140">
        <f>G23*$D$3/1000</f>
        <v>70.148</v>
      </c>
      <c r="I23" s="197"/>
      <c r="J23" s="28"/>
      <c r="K23" s="79"/>
      <c r="L23" s="16"/>
      <c r="M23" s="197" t="s">
        <v>16</v>
      </c>
      <c r="N23" s="28" t="s">
        <v>19</v>
      </c>
      <c r="O23" s="79">
        <v>71</v>
      </c>
      <c r="P23" s="16">
        <f>O23*$P$3/1000</f>
        <v>70.148</v>
      </c>
      <c r="Q23" s="197" t="s">
        <v>16</v>
      </c>
      <c r="R23" s="28" t="s">
        <v>27</v>
      </c>
      <c r="S23" s="79">
        <v>71</v>
      </c>
      <c r="T23" s="16">
        <f>S23*$D$3/1000</f>
        <v>70.148</v>
      </c>
      <c r="U23" s="214"/>
      <c r="V23" s="91"/>
      <c r="W23" s="29"/>
      <c r="X23" s="21"/>
    </row>
    <row r="24" spans="1:24" s="22" customFormat="1" ht="20.25" customHeight="1">
      <c r="A24" s="200"/>
      <c r="B24" s="92" t="s">
        <v>17</v>
      </c>
      <c r="C24" s="93">
        <v>1</v>
      </c>
      <c r="D24" s="16">
        <f>C24*$P$3/1000</f>
        <v>0.988</v>
      </c>
      <c r="E24" s="189"/>
      <c r="F24" s="92" t="s">
        <v>55</v>
      </c>
      <c r="G24" s="93">
        <v>1</v>
      </c>
      <c r="H24" s="16">
        <f>G24*$D$3/1000</f>
        <v>0.988</v>
      </c>
      <c r="I24" s="189"/>
      <c r="J24" s="92"/>
      <c r="K24" s="93"/>
      <c r="L24" s="16"/>
      <c r="M24" s="189"/>
      <c r="N24" s="92" t="s">
        <v>17</v>
      </c>
      <c r="O24" s="93">
        <v>1</v>
      </c>
      <c r="P24" s="16">
        <f>O24*$D$3/1000</f>
        <v>0.988</v>
      </c>
      <c r="Q24" s="189"/>
      <c r="R24" s="92" t="s">
        <v>28</v>
      </c>
      <c r="S24" s="93">
        <v>1</v>
      </c>
      <c r="T24" s="16">
        <f>S24*$D$3/1000</f>
        <v>0.988</v>
      </c>
      <c r="U24" s="214"/>
      <c r="V24" s="28"/>
      <c r="W24" s="76"/>
      <c r="X24" s="21"/>
    </row>
    <row r="25" spans="1:24" s="22" customFormat="1" ht="18" customHeight="1">
      <c r="A25" s="200"/>
      <c r="B25" s="95"/>
      <c r="C25" s="96"/>
      <c r="D25" s="143"/>
      <c r="E25" s="189"/>
      <c r="F25" s="94"/>
      <c r="G25" s="93"/>
      <c r="H25" s="142"/>
      <c r="I25" s="189"/>
      <c r="J25" s="94"/>
      <c r="K25" s="79"/>
      <c r="L25" s="88"/>
      <c r="M25" s="189"/>
      <c r="N25" s="95"/>
      <c r="O25" s="96"/>
      <c r="P25" s="16"/>
      <c r="Q25" s="189"/>
      <c r="R25" s="94"/>
      <c r="S25" s="93"/>
      <c r="T25" s="142"/>
      <c r="U25" s="214"/>
      <c r="V25" s="28"/>
      <c r="W25" s="78"/>
      <c r="X25" s="21"/>
    </row>
    <row r="26" spans="1:24" s="22" customFormat="1" ht="18" customHeight="1">
      <c r="A26" s="200"/>
      <c r="B26" s="64"/>
      <c r="C26" s="79"/>
      <c r="D26" s="141"/>
      <c r="E26" s="189"/>
      <c r="F26" s="64"/>
      <c r="G26" s="69"/>
      <c r="H26" s="87"/>
      <c r="I26" s="189"/>
      <c r="J26" s="94"/>
      <c r="K26" s="93"/>
      <c r="L26" s="87"/>
      <c r="M26" s="189"/>
      <c r="N26" s="45"/>
      <c r="O26" s="46"/>
      <c r="P26" s="97"/>
      <c r="Q26" s="189"/>
      <c r="R26" s="64"/>
      <c r="S26" s="79"/>
      <c r="T26" s="87"/>
      <c r="U26" s="214"/>
      <c r="V26" s="92"/>
      <c r="W26" s="61"/>
      <c r="X26" s="21"/>
    </row>
    <row r="27" spans="1:24" s="22" customFormat="1" ht="18" customHeight="1">
      <c r="A27" s="200"/>
      <c r="B27" s="64"/>
      <c r="C27" s="79"/>
      <c r="D27" s="141"/>
      <c r="E27" s="189"/>
      <c r="F27" s="64"/>
      <c r="G27" s="69"/>
      <c r="H27" s="87"/>
      <c r="I27" s="189"/>
      <c r="J27" s="45"/>
      <c r="K27" s="46"/>
      <c r="L27" s="97"/>
      <c r="M27" s="189"/>
      <c r="N27" s="64"/>
      <c r="O27" s="79"/>
      <c r="P27" s="87"/>
      <c r="Q27" s="189"/>
      <c r="R27" s="64"/>
      <c r="S27" s="79"/>
      <c r="T27" s="87"/>
      <c r="U27" s="214"/>
      <c r="V27" s="28"/>
      <c r="W27" s="78"/>
      <c r="X27" s="21"/>
    </row>
    <row r="28" spans="1:24" s="63" customFormat="1" ht="20.25" customHeight="1">
      <c r="A28" s="201"/>
      <c r="B28" s="55"/>
      <c r="C28" s="59"/>
      <c r="D28" s="60"/>
      <c r="E28" s="198"/>
      <c r="F28" s="53" t="s">
        <v>9</v>
      </c>
      <c r="G28" s="58">
        <f>SUM(G23:G27)</f>
        <v>72</v>
      </c>
      <c r="H28" s="90">
        <f>SUM(H23:H27)</f>
        <v>71.136</v>
      </c>
      <c r="I28" s="198"/>
      <c r="J28" s="55"/>
      <c r="K28" s="59"/>
      <c r="L28" s="60"/>
      <c r="M28" s="198"/>
      <c r="N28" s="55" t="s">
        <v>9</v>
      </c>
      <c r="O28" s="59">
        <v>0</v>
      </c>
      <c r="P28" s="60">
        <f>SUM(P23:P27)</f>
        <v>71.136</v>
      </c>
      <c r="Q28" s="198"/>
      <c r="R28" s="55" t="s">
        <v>9</v>
      </c>
      <c r="S28" s="59">
        <v>0</v>
      </c>
      <c r="T28" s="60">
        <f>SUM(T22:T27)</f>
        <v>153.14</v>
      </c>
      <c r="U28" s="214"/>
      <c r="V28" s="28"/>
      <c r="W28" s="76"/>
      <c r="X28" s="62"/>
    </row>
    <row r="29" spans="1:24" s="22" customFormat="1" ht="20.25" customHeight="1">
      <c r="A29" s="187" t="s">
        <v>42</v>
      </c>
      <c r="B29" s="17" t="s">
        <v>43</v>
      </c>
      <c r="C29" s="18">
        <v>35</v>
      </c>
      <c r="D29" s="16">
        <f>C29*$D$3/1000</f>
        <v>34.58</v>
      </c>
      <c r="E29" s="187" t="s">
        <v>41</v>
      </c>
      <c r="F29" s="17" t="s">
        <v>96</v>
      </c>
      <c r="G29" s="18">
        <v>9</v>
      </c>
      <c r="H29" s="16">
        <f>G29*$H$3/1000</f>
        <v>8.892</v>
      </c>
      <c r="I29" s="189" t="s">
        <v>60</v>
      </c>
      <c r="J29" s="17" t="s">
        <v>47</v>
      </c>
      <c r="K29" s="18">
        <v>1</v>
      </c>
      <c r="L29" s="16">
        <f>K29*$H$3/1000</f>
        <v>0.988</v>
      </c>
      <c r="M29" s="223" t="s">
        <v>82</v>
      </c>
      <c r="N29" s="17" t="s">
        <v>83</v>
      </c>
      <c r="O29" s="18">
        <v>2</v>
      </c>
      <c r="P29" s="16">
        <f>O29*$P$3/1000</f>
        <v>1.976</v>
      </c>
      <c r="Q29" s="187" t="s">
        <v>67</v>
      </c>
      <c r="R29" s="17" t="s">
        <v>91</v>
      </c>
      <c r="S29" s="18">
        <v>20</v>
      </c>
      <c r="T29" s="16">
        <f>S29*$T$3/1000</f>
        <v>19.76</v>
      </c>
      <c r="U29" s="214"/>
      <c r="V29" s="24"/>
      <c r="W29" s="98"/>
      <c r="X29" s="21"/>
    </row>
    <row r="30" spans="1:24" s="5" customFormat="1" ht="20.25" customHeight="1">
      <c r="A30" s="188"/>
      <c r="B30" s="17" t="s">
        <v>44</v>
      </c>
      <c r="C30" s="18">
        <v>1</v>
      </c>
      <c r="D30" s="16">
        <f>C30*$D$3/1000</f>
        <v>0.988</v>
      </c>
      <c r="E30" s="188"/>
      <c r="F30" s="17" t="s">
        <v>97</v>
      </c>
      <c r="G30" s="18">
        <v>5</v>
      </c>
      <c r="H30" s="16">
        <f>G30*$H$3/1000</f>
        <v>4.94</v>
      </c>
      <c r="I30" s="189"/>
      <c r="J30" s="17" t="s">
        <v>48</v>
      </c>
      <c r="K30" s="18">
        <v>0.5</v>
      </c>
      <c r="L30" s="80">
        <f>K30*$H$3/1000</f>
        <v>0.494</v>
      </c>
      <c r="M30" s="223"/>
      <c r="N30" s="17" t="s">
        <v>118</v>
      </c>
      <c r="O30" s="18">
        <v>30</v>
      </c>
      <c r="P30" s="16">
        <f>O30*$P$3/1000</f>
        <v>29.64</v>
      </c>
      <c r="Q30" s="188"/>
      <c r="R30" s="17" t="s">
        <v>92</v>
      </c>
      <c r="S30" s="18">
        <v>5</v>
      </c>
      <c r="T30" s="16">
        <f>S30*$T$3/1000</f>
        <v>4.94</v>
      </c>
      <c r="U30" s="214"/>
      <c r="V30" s="24"/>
      <c r="W30" s="99"/>
      <c r="X30" s="21"/>
    </row>
    <row r="31" spans="1:24" s="22" customFormat="1" ht="20.25" customHeight="1">
      <c r="A31" s="188"/>
      <c r="B31" s="135" t="s">
        <v>35</v>
      </c>
      <c r="C31" s="18">
        <v>3</v>
      </c>
      <c r="D31" s="16">
        <f>C31*$D$3/1000</f>
        <v>2.964</v>
      </c>
      <c r="E31" s="188"/>
      <c r="F31" s="135" t="s">
        <v>98</v>
      </c>
      <c r="G31" s="18">
        <v>15</v>
      </c>
      <c r="H31" s="16">
        <f>G31*$H$3/1000</f>
        <v>14.82</v>
      </c>
      <c r="I31" s="189"/>
      <c r="J31" s="17" t="s">
        <v>49</v>
      </c>
      <c r="K31" s="18">
        <v>3</v>
      </c>
      <c r="L31" s="16">
        <f>K31*$H$3/1000</f>
        <v>2.964</v>
      </c>
      <c r="M31" s="223"/>
      <c r="N31" s="17" t="s">
        <v>35</v>
      </c>
      <c r="O31" s="18">
        <v>3</v>
      </c>
      <c r="P31" s="16">
        <f>O31*$P$3/1000</f>
        <v>2.964</v>
      </c>
      <c r="Q31" s="188"/>
      <c r="R31" s="17" t="s">
        <v>87</v>
      </c>
      <c r="S31" s="18">
        <v>5</v>
      </c>
      <c r="T31" s="16">
        <f>S31*$T$3/1000</f>
        <v>4.94</v>
      </c>
      <c r="U31" s="214"/>
      <c r="V31" s="24"/>
      <c r="W31" s="99"/>
      <c r="X31" s="21"/>
    </row>
    <row r="32" spans="1:24" s="22" customFormat="1" ht="20.25" customHeight="1">
      <c r="A32" s="188"/>
      <c r="B32" s="17"/>
      <c r="C32" s="18"/>
      <c r="D32" s="16"/>
      <c r="E32" s="188"/>
      <c r="F32" s="17" t="s">
        <v>99</v>
      </c>
      <c r="G32" s="18">
        <v>3</v>
      </c>
      <c r="H32" s="16">
        <f>G32*$H$3/1000</f>
        <v>2.964</v>
      </c>
      <c r="I32" s="189"/>
      <c r="J32" s="100" t="s">
        <v>101</v>
      </c>
      <c r="K32" s="144">
        <v>25</v>
      </c>
      <c r="L32" s="16">
        <f>K32*$H$3/1000</f>
        <v>24.7</v>
      </c>
      <c r="M32" s="223"/>
      <c r="N32" s="17"/>
      <c r="O32" s="18"/>
      <c r="P32" s="16"/>
      <c r="Q32" s="188"/>
      <c r="R32" s="17" t="s">
        <v>90</v>
      </c>
      <c r="S32" s="18">
        <v>5</v>
      </c>
      <c r="T32" s="16">
        <f>S32*$T$3/1000</f>
        <v>4.94</v>
      </c>
      <c r="U32" s="214"/>
      <c r="V32" s="24"/>
      <c r="W32" s="99"/>
      <c r="X32" s="21"/>
    </row>
    <row r="33" spans="1:24" s="22" customFormat="1" ht="20.25" customHeight="1">
      <c r="A33" s="188"/>
      <c r="B33" s="83" t="s">
        <v>108</v>
      </c>
      <c r="C33" s="36"/>
      <c r="D33" s="43">
        <v>0.2</v>
      </c>
      <c r="E33" s="188"/>
      <c r="F33" s="17" t="s">
        <v>100</v>
      </c>
      <c r="G33" s="18">
        <v>1</v>
      </c>
      <c r="H33" s="16">
        <f>G33*$H$3/1000</f>
        <v>0.988</v>
      </c>
      <c r="I33" s="189"/>
      <c r="J33" s="100" t="s">
        <v>50</v>
      </c>
      <c r="K33" s="79"/>
      <c r="L33" s="16"/>
      <c r="M33" s="223"/>
      <c r="N33" s="17"/>
      <c r="O33" s="18"/>
      <c r="P33" s="16"/>
      <c r="Q33" s="188"/>
      <c r="R33" s="17" t="s">
        <v>93</v>
      </c>
      <c r="S33" s="18">
        <v>3</v>
      </c>
      <c r="T33" s="16">
        <f>S33*$T$3/1000</f>
        <v>2.964</v>
      </c>
      <c r="U33" s="214"/>
      <c r="V33" s="28"/>
      <c r="W33" s="76"/>
      <c r="X33" s="21"/>
    </row>
    <row r="34" spans="1:24" s="22" customFormat="1" ht="20.25" customHeight="1">
      <c r="A34" s="188"/>
      <c r="B34" s="17"/>
      <c r="C34" s="18"/>
      <c r="D34" s="16"/>
      <c r="E34" s="188"/>
      <c r="F34" s="17"/>
      <c r="G34" s="18"/>
      <c r="H34" s="16"/>
      <c r="I34" s="189"/>
      <c r="J34" s="100"/>
      <c r="K34" s="79"/>
      <c r="L34" s="16"/>
      <c r="M34" s="223"/>
      <c r="N34" s="103"/>
      <c r="O34" s="18"/>
      <c r="P34" s="16"/>
      <c r="Q34" s="188"/>
      <c r="R34" s="64"/>
      <c r="S34" s="79"/>
      <c r="T34" s="16"/>
      <c r="U34" s="214"/>
      <c r="V34" s="28"/>
      <c r="W34" s="25"/>
      <c r="X34" s="21"/>
    </row>
    <row r="35" spans="1:24" s="22" customFormat="1" ht="20.25" customHeight="1">
      <c r="A35" s="188"/>
      <c r="B35" s="17"/>
      <c r="C35" s="18"/>
      <c r="D35" s="87"/>
      <c r="E35" s="188"/>
      <c r="F35" s="17"/>
      <c r="G35" s="18"/>
      <c r="H35" s="16"/>
      <c r="I35" s="189"/>
      <c r="J35" s="101"/>
      <c r="K35" s="102"/>
      <c r="L35" s="104"/>
      <c r="M35" s="223"/>
      <c r="N35" s="17"/>
      <c r="O35" s="18"/>
      <c r="P35" s="16"/>
      <c r="Q35" s="188"/>
      <c r="R35" s="64"/>
      <c r="S35" s="79"/>
      <c r="T35" s="105"/>
      <c r="U35" s="214"/>
      <c r="V35" s="28"/>
      <c r="W35" s="106"/>
      <c r="X35" s="21"/>
    </row>
    <row r="36" spans="1:24" s="22" customFormat="1" ht="23.25" customHeight="1">
      <c r="A36" s="188"/>
      <c r="B36" s="55" t="s">
        <v>9</v>
      </c>
      <c r="C36" s="59">
        <f>SUM(C29:C35)</f>
        <v>39</v>
      </c>
      <c r="D36" s="60">
        <f>SUM(D29:D34)</f>
        <v>38.732</v>
      </c>
      <c r="E36" s="188"/>
      <c r="F36" s="55" t="s">
        <v>9</v>
      </c>
      <c r="G36" s="59">
        <f>SUM(G29:G35)</f>
        <v>33</v>
      </c>
      <c r="H36" s="60">
        <f>SUM(H29:H35)</f>
        <v>32.604</v>
      </c>
      <c r="I36" s="188"/>
      <c r="J36" s="55"/>
      <c r="K36" s="59"/>
      <c r="L36" s="60">
        <f>SUM(L29:L35)</f>
        <v>29.146</v>
      </c>
      <c r="M36" s="224"/>
      <c r="N36" s="55" t="s">
        <v>9</v>
      </c>
      <c r="O36" s="59">
        <v>0</v>
      </c>
      <c r="P36" s="60">
        <f>SUM(P29:P35)</f>
        <v>34.58</v>
      </c>
      <c r="Q36" s="188"/>
      <c r="R36" s="55" t="s">
        <v>9</v>
      </c>
      <c r="S36" s="59">
        <f>SUM(S29:S35)</f>
        <v>38</v>
      </c>
      <c r="T36" s="60">
        <f>SUM(T29:T34)</f>
        <v>37.544000000000004</v>
      </c>
      <c r="U36" s="214"/>
      <c r="V36" s="107"/>
      <c r="W36" s="108"/>
      <c r="X36" s="62"/>
    </row>
    <row r="37" spans="1:23" s="115" customFormat="1" ht="29.25" customHeight="1">
      <c r="A37" s="109"/>
      <c r="B37" s="110" t="s">
        <v>1</v>
      </c>
      <c r="C37" s="110"/>
      <c r="D37" s="112">
        <v>988</v>
      </c>
      <c r="E37" s="111"/>
      <c r="F37" s="110"/>
      <c r="G37" s="110"/>
      <c r="H37" s="112"/>
      <c r="I37" s="111"/>
      <c r="J37" s="110" t="s">
        <v>109</v>
      </c>
      <c r="K37" s="110"/>
      <c r="L37" s="112">
        <v>988</v>
      </c>
      <c r="M37" s="111"/>
      <c r="N37" s="110" t="s">
        <v>1</v>
      </c>
      <c r="O37" s="110"/>
      <c r="P37" s="112">
        <v>988</v>
      </c>
      <c r="Q37" s="111"/>
      <c r="R37" s="110"/>
      <c r="S37" s="110"/>
      <c r="T37" s="113"/>
      <c r="U37" s="111"/>
      <c r="V37" s="110"/>
      <c r="W37" s="114"/>
    </row>
    <row r="38" spans="1:23" s="5" customFormat="1" ht="18.75" customHeight="1">
      <c r="A38" s="190" t="s">
        <v>11</v>
      </c>
      <c r="B38" s="116" t="s">
        <v>10</v>
      </c>
      <c r="C38" s="117"/>
      <c r="D38" s="118">
        <v>4.3</v>
      </c>
      <c r="E38" s="183" t="s">
        <v>11</v>
      </c>
      <c r="F38" s="116" t="s">
        <v>10</v>
      </c>
      <c r="G38" s="117"/>
      <c r="H38" s="118">
        <v>4.8</v>
      </c>
      <c r="I38" s="183" t="s">
        <v>11</v>
      </c>
      <c r="J38" s="116" t="s">
        <v>10</v>
      </c>
      <c r="K38" s="117"/>
      <c r="L38" s="118">
        <v>4.5</v>
      </c>
      <c r="M38" s="183" t="s">
        <v>11</v>
      </c>
      <c r="N38" s="116" t="s">
        <v>10</v>
      </c>
      <c r="O38" s="117"/>
      <c r="P38" s="118">
        <v>4</v>
      </c>
      <c r="Q38" s="183" t="s">
        <v>11</v>
      </c>
      <c r="R38" s="116" t="s">
        <v>10</v>
      </c>
      <c r="S38" s="117"/>
      <c r="T38" s="118">
        <v>4.8</v>
      </c>
      <c r="U38" s="183"/>
      <c r="V38" s="116"/>
      <c r="W38" s="119"/>
    </row>
    <row r="39" spans="1:23" s="5" customFormat="1" ht="18.75" customHeight="1">
      <c r="A39" s="191"/>
      <c r="B39" s="120" t="s">
        <v>12</v>
      </c>
      <c r="C39" s="121"/>
      <c r="D39" s="122">
        <v>1.5</v>
      </c>
      <c r="E39" s="184"/>
      <c r="F39" s="120" t="s">
        <v>12</v>
      </c>
      <c r="G39" s="121"/>
      <c r="H39" s="122">
        <v>1.2</v>
      </c>
      <c r="I39" s="184"/>
      <c r="J39" s="120" t="s">
        <v>12</v>
      </c>
      <c r="K39" s="121"/>
      <c r="L39" s="122">
        <v>0.3</v>
      </c>
      <c r="M39" s="184"/>
      <c r="N39" s="120" t="s">
        <v>12</v>
      </c>
      <c r="O39" s="121"/>
      <c r="P39" s="122">
        <v>1.2</v>
      </c>
      <c r="Q39" s="184"/>
      <c r="R39" s="120" t="s">
        <v>12</v>
      </c>
      <c r="S39" s="121"/>
      <c r="T39" s="122">
        <v>1.5</v>
      </c>
      <c r="U39" s="184"/>
      <c r="V39" s="120"/>
      <c r="W39" s="123"/>
    </row>
    <row r="40" spans="1:23" s="5" customFormat="1" ht="18.75" customHeight="1">
      <c r="A40" s="191"/>
      <c r="B40" s="120" t="s">
        <v>20</v>
      </c>
      <c r="C40" s="121"/>
      <c r="D40" s="122">
        <v>1</v>
      </c>
      <c r="E40" s="184"/>
      <c r="F40" s="120" t="s">
        <v>22</v>
      </c>
      <c r="G40" s="121"/>
      <c r="H40" s="122"/>
      <c r="I40" s="184"/>
      <c r="J40" s="120" t="s">
        <v>20</v>
      </c>
      <c r="K40" s="121"/>
      <c r="L40" s="122">
        <v>1</v>
      </c>
      <c r="M40" s="184"/>
      <c r="N40" s="120" t="s">
        <v>24</v>
      </c>
      <c r="O40" s="121"/>
      <c r="P40" s="122">
        <v>1</v>
      </c>
      <c r="Q40" s="184"/>
      <c r="R40" s="120" t="s">
        <v>20</v>
      </c>
      <c r="S40" s="121"/>
      <c r="T40" s="122"/>
      <c r="U40" s="184"/>
      <c r="V40" s="120"/>
      <c r="W40" s="123"/>
    </row>
    <row r="41" spans="1:23" s="5" customFormat="1" ht="18.75" customHeight="1">
      <c r="A41" s="191"/>
      <c r="B41" s="120" t="s">
        <v>13</v>
      </c>
      <c r="C41" s="121"/>
      <c r="D41" s="122">
        <v>2.5</v>
      </c>
      <c r="E41" s="184"/>
      <c r="F41" s="120" t="s">
        <v>13</v>
      </c>
      <c r="G41" s="121"/>
      <c r="H41" s="122">
        <v>3</v>
      </c>
      <c r="I41" s="184"/>
      <c r="J41" s="120" t="s">
        <v>13</v>
      </c>
      <c r="K41" s="121"/>
      <c r="L41" s="122">
        <v>2.3</v>
      </c>
      <c r="M41" s="184"/>
      <c r="N41" s="120" t="s">
        <v>13</v>
      </c>
      <c r="O41" s="121"/>
      <c r="P41" s="122">
        <v>3</v>
      </c>
      <c r="Q41" s="184"/>
      <c r="R41" s="120" t="s">
        <v>13</v>
      </c>
      <c r="S41" s="121"/>
      <c r="T41" s="122">
        <v>2.5</v>
      </c>
      <c r="U41" s="184"/>
      <c r="V41" s="120"/>
      <c r="W41" s="123"/>
    </row>
    <row r="42" spans="1:23" s="5" customFormat="1" ht="18.75" customHeight="1">
      <c r="A42" s="191"/>
      <c r="B42" s="145" t="s">
        <v>21</v>
      </c>
      <c r="C42" s="121"/>
      <c r="D42" s="122">
        <v>2.5</v>
      </c>
      <c r="E42" s="184"/>
      <c r="F42" s="145" t="s">
        <v>23</v>
      </c>
      <c r="G42" s="121"/>
      <c r="H42" s="122">
        <v>2.5</v>
      </c>
      <c r="I42" s="184"/>
      <c r="J42" s="145" t="s">
        <v>21</v>
      </c>
      <c r="K42" s="121"/>
      <c r="L42" s="122">
        <v>2</v>
      </c>
      <c r="M42" s="184"/>
      <c r="N42" s="145" t="s">
        <v>25</v>
      </c>
      <c r="O42" s="121"/>
      <c r="P42" s="122">
        <v>2.5</v>
      </c>
      <c r="Q42" s="184"/>
      <c r="R42" s="145" t="s">
        <v>21</v>
      </c>
      <c r="S42" s="121"/>
      <c r="T42" s="122">
        <v>3</v>
      </c>
      <c r="U42" s="184"/>
      <c r="V42" s="120"/>
      <c r="W42" s="123"/>
    </row>
    <row r="43" spans="1:23" s="5" customFormat="1" ht="18.75" customHeight="1" thickBot="1">
      <c r="A43" s="192"/>
      <c r="B43" s="146" t="s">
        <v>14</v>
      </c>
      <c r="C43" s="125"/>
      <c r="D43" s="126">
        <v>699</v>
      </c>
      <c r="E43" s="185"/>
      <c r="F43" s="146" t="s">
        <v>14</v>
      </c>
      <c r="G43" s="125"/>
      <c r="H43" s="126">
        <v>704</v>
      </c>
      <c r="I43" s="185"/>
      <c r="J43" s="146" t="s">
        <v>14</v>
      </c>
      <c r="K43" s="125"/>
      <c r="L43" s="126">
        <v>705</v>
      </c>
      <c r="M43" s="185"/>
      <c r="N43" s="146" t="s">
        <v>14</v>
      </c>
      <c r="O43" s="125"/>
      <c r="P43" s="126">
        <v>708</v>
      </c>
      <c r="Q43" s="185"/>
      <c r="R43" s="146" t="s">
        <v>14</v>
      </c>
      <c r="S43" s="125"/>
      <c r="T43" s="126">
        <v>696</v>
      </c>
      <c r="U43" s="185"/>
      <c r="V43" s="124"/>
      <c r="W43" s="127"/>
    </row>
    <row r="44" spans="1:24" ht="22.5" customHeight="1">
      <c r="A44" s="128"/>
      <c r="B44" s="193" t="s">
        <v>15</v>
      </c>
      <c r="C44" s="193"/>
      <c r="D44" s="193"/>
      <c r="E44" s="128"/>
      <c r="F44" s="129"/>
      <c r="G44" s="128"/>
      <c r="H44" s="182"/>
      <c r="I44" s="182"/>
      <c r="J44" s="182"/>
      <c r="K44" s="128"/>
      <c r="L44" s="182"/>
      <c r="M44" s="182"/>
      <c r="N44" s="182"/>
      <c r="O44" s="128"/>
      <c r="P44" s="182"/>
      <c r="Q44" s="182"/>
      <c r="R44" s="182"/>
      <c r="S44" s="186"/>
      <c r="T44" s="186"/>
      <c r="U44" s="186"/>
      <c r="V44" s="186"/>
      <c r="W44" s="186"/>
      <c r="X44" s="130"/>
    </row>
    <row r="46" spans="21:23" ht="22.5" customHeight="1">
      <c r="U46" s="1"/>
      <c r="V46" s="1"/>
      <c r="W46" s="133"/>
    </row>
    <row r="47" spans="1:22" ht="22.5" customHeight="1">
      <c r="A47" s="1"/>
      <c r="B47" s="1"/>
      <c r="E47" s="1"/>
      <c r="F47" s="1"/>
      <c r="I47" s="1"/>
      <c r="M47" s="1"/>
      <c r="N47" s="1"/>
      <c r="Q47" s="1"/>
      <c r="R47" s="1"/>
      <c r="U47" s="1"/>
      <c r="V47" s="1"/>
    </row>
    <row r="48" spans="1:22" ht="22.5" customHeight="1">
      <c r="A48" s="1"/>
      <c r="B48" s="1"/>
      <c r="E48" s="1"/>
      <c r="F48" s="1"/>
      <c r="I48" s="1"/>
      <c r="M48" s="1"/>
      <c r="N48" s="1"/>
      <c r="Q48" s="1"/>
      <c r="R48" s="1"/>
      <c r="U48" s="1"/>
      <c r="V48" s="1"/>
    </row>
    <row r="49" spans="1:22" ht="22.5" customHeight="1">
      <c r="A49" s="1"/>
      <c r="B49" s="1"/>
      <c r="E49" s="1"/>
      <c r="F49" s="1"/>
      <c r="I49" s="1"/>
      <c r="M49" s="1"/>
      <c r="N49" s="1"/>
      <c r="Q49" s="1"/>
      <c r="R49" s="1"/>
      <c r="U49" s="1"/>
      <c r="V49" s="1"/>
    </row>
    <row r="50" spans="1:22" ht="22.5" customHeight="1">
      <c r="A50" s="1"/>
      <c r="B50" s="1"/>
      <c r="E50" s="1"/>
      <c r="F50" s="1"/>
      <c r="I50" s="1"/>
      <c r="M50" s="1"/>
      <c r="N50" s="1"/>
      <c r="Q50" s="1"/>
      <c r="R50" s="1"/>
      <c r="U50" s="1"/>
      <c r="V50" s="1"/>
    </row>
    <row r="51" spans="1:22" ht="22.5" customHeight="1">
      <c r="A51" s="1"/>
      <c r="B51" s="1"/>
      <c r="E51" s="1"/>
      <c r="F51" s="1"/>
      <c r="I51" s="1"/>
      <c r="M51" s="1"/>
      <c r="N51" s="1"/>
      <c r="Q51" s="1"/>
      <c r="R51" s="1"/>
      <c r="U51" s="1"/>
      <c r="V51" s="1"/>
    </row>
    <row r="52" spans="1:22" ht="22.5" customHeight="1">
      <c r="A52" s="132"/>
      <c r="B52" s="1"/>
      <c r="E52" s="1"/>
      <c r="F52" s="1"/>
      <c r="I52" s="1"/>
      <c r="M52" s="1"/>
      <c r="N52" s="1"/>
      <c r="Q52" s="1"/>
      <c r="R52" s="1"/>
      <c r="U52" s="1"/>
      <c r="V52" s="1"/>
    </row>
    <row r="53" spans="1:22" ht="22.5" customHeight="1">
      <c r="A53" s="132"/>
      <c r="B53" s="1"/>
      <c r="E53" s="1"/>
      <c r="F53" s="1"/>
      <c r="I53" s="1"/>
      <c r="M53" s="1"/>
      <c r="N53" s="1"/>
      <c r="Q53" s="1"/>
      <c r="R53" s="1"/>
      <c r="U53" s="1"/>
      <c r="V53" s="1"/>
    </row>
    <row r="54" spans="1:22" ht="22.5" customHeight="1">
      <c r="A54" s="132"/>
      <c r="B54" s="1"/>
      <c r="E54" s="1"/>
      <c r="F54" s="1"/>
      <c r="I54" s="1"/>
      <c r="M54" s="1"/>
      <c r="N54" s="1"/>
      <c r="Q54" s="1"/>
      <c r="R54" s="1"/>
      <c r="U54" s="1"/>
      <c r="V54" s="1"/>
    </row>
    <row r="55" spans="1:22" ht="22.5" customHeight="1">
      <c r="A55" s="132"/>
      <c r="B55" s="1"/>
      <c r="E55" s="1"/>
      <c r="F55" s="1"/>
      <c r="I55" s="1"/>
      <c r="M55" s="1"/>
      <c r="N55" s="1"/>
      <c r="Q55" s="1"/>
      <c r="R55" s="1"/>
      <c r="U55" s="1"/>
      <c r="V55" s="1"/>
    </row>
    <row r="56" spans="1:22" ht="22.5" customHeight="1">
      <c r="A56" s="132"/>
      <c r="B56" s="1"/>
      <c r="E56" s="1"/>
      <c r="F56" s="1"/>
      <c r="I56" s="1"/>
      <c r="M56" s="1"/>
      <c r="N56" s="1"/>
      <c r="Q56" s="1"/>
      <c r="R56" s="1"/>
      <c r="U56" s="1"/>
      <c r="V56" s="1"/>
    </row>
    <row r="57" spans="5:22" ht="22.5" customHeight="1">
      <c r="E57" s="1"/>
      <c r="F57" s="131"/>
      <c r="G57" s="132"/>
      <c r="I57" s="1"/>
      <c r="J57" s="131"/>
      <c r="K57" s="132"/>
      <c r="M57" s="1"/>
      <c r="N57" s="131"/>
      <c r="O57" s="132"/>
      <c r="Q57" s="1"/>
      <c r="R57" s="1"/>
      <c r="U57" s="1"/>
      <c r="V57" s="1"/>
    </row>
    <row r="58" spans="5:22" ht="22.5" customHeight="1">
      <c r="E58" s="1"/>
      <c r="F58" s="131"/>
      <c r="G58" s="132"/>
      <c r="I58" s="1"/>
      <c r="J58" s="131"/>
      <c r="K58" s="132"/>
      <c r="M58" s="1"/>
      <c r="N58" s="131"/>
      <c r="O58" s="132"/>
      <c r="Q58" s="1"/>
      <c r="R58" s="1"/>
      <c r="U58" s="1"/>
      <c r="V58" s="1"/>
    </row>
  </sheetData>
  <sheetProtection/>
  <mergeCells count="46">
    <mergeCell ref="M29:M36"/>
    <mergeCell ref="Q5:Q14"/>
    <mergeCell ref="N2:P2"/>
    <mergeCell ref="J4:L4"/>
    <mergeCell ref="R2:T2"/>
    <mergeCell ref="Q29:Q36"/>
    <mergeCell ref="I2:I4"/>
    <mergeCell ref="J2:L2"/>
    <mergeCell ref="M2:M4"/>
    <mergeCell ref="U2:U4"/>
    <mergeCell ref="A1:T1"/>
    <mergeCell ref="A2:A4"/>
    <mergeCell ref="B2:D2"/>
    <mergeCell ref="E2:E4"/>
    <mergeCell ref="F2:H2"/>
    <mergeCell ref="V2:W2"/>
    <mergeCell ref="Q2:Q4"/>
    <mergeCell ref="A5:A14"/>
    <mergeCell ref="E5:E14"/>
    <mergeCell ref="I5:I14"/>
    <mergeCell ref="M5:M14"/>
    <mergeCell ref="U5:U36"/>
    <mergeCell ref="Q15:Q22"/>
    <mergeCell ref="Q23:Q28"/>
    <mergeCell ref="A15:A22"/>
    <mergeCell ref="E15:E22"/>
    <mergeCell ref="I15:I22"/>
    <mergeCell ref="M15:M22"/>
    <mergeCell ref="A23:A28"/>
    <mergeCell ref="E23:E28"/>
    <mergeCell ref="I23:I28"/>
    <mergeCell ref="M23:M28"/>
    <mergeCell ref="A29:A36"/>
    <mergeCell ref="E29:E36"/>
    <mergeCell ref="I29:I36"/>
    <mergeCell ref="A38:A43"/>
    <mergeCell ref="B44:D44"/>
    <mergeCell ref="H44:J44"/>
    <mergeCell ref="L44:N44"/>
    <mergeCell ref="M38:M43"/>
    <mergeCell ref="Q38:Q43"/>
    <mergeCell ref="S44:W44"/>
    <mergeCell ref="E38:E43"/>
    <mergeCell ref="I38:I43"/>
    <mergeCell ref="U38:U43"/>
    <mergeCell ref="P44:R44"/>
  </mergeCells>
  <printOptions/>
  <pageMargins left="0.2362204724409449" right="0.15748031496062992" top="0.2362204724409449" bottom="0.15748031496062992" header="0.15748031496062992" footer="0.15748031496062992"/>
  <pageSetup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T2" sqref="A1:IV2"/>
    </sheetView>
  </sheetViews>
  <sheetFormatPr defaultColWidth="6.125" defaultRowHeight="22.5" customHeight="1"/>
  <cols>
    <col min="1" max="1" width="5.125" style="131" customWidth="1"/>
    <col min="2" max="2" width="23.00390625" style="1" customWidth="1"/>
    <col min="3" max="3" width="6.00390625" style="1" hidden="1" customWidth="1"/>
    <col min="4" max="4" width="15.625" style="1" customWidth="1"/>
    <col min="5" max="5" width="5.125" style="131" customWidth="1"/>
    <col min="6" max="6" width="19.375" style="1" customWidth="1"/>
    <col min="7" max="7" width="6.125" style="1" hidden="1" customWidth="1"/>
    <col min="8" max="8" width="19.25390625" style="1" customWidth="1"/>
    <col min="9" max="9" width="5.25390625" style="1" customWidth="1"/>
    <col min="10" max="10" width="19.50390625" style="1" customWidth="1"/>
    <col min="11" max="11" width="17.25390625" style="1" customWidth="1"/>
    <col min="12" max="12" width="5.125" style="131" customWidth="1"/>
    <col min="13" max="13" width="21.625" style="1" customWidth="1"/>
    <col min="14" max="14" width="6.625" style="1" hidden="1" customWidth="1"/>
    <col min="15" max="15" width="16.75390625" style="1" customWidth="1"/>
    <col min="16" max="16" width="5.00390625" style="1" customWidth="1"/>
    <col min="17" max="17" width="19.375" style="1" customWidth="1"/>
    <col min="18" max="18" width="5.00390625" style="1" hidden="1" customWidth="1"/>
    <col min="19" max="19" width="14.625" style="1" customWidth="1"/>
    <col min="20" max="16384" width="6.125" style="1" customWidth="1"/>
  </cols>
  <sheetData>
    <row r="1" spans="1:19" s="3" customFormat="1" ht="30.75" customHeight="1">
      <c r="A1" s="240" t="s">
        <v>119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1:19" s="5" customFormat="1" ht="22.5" customHeight="1">
      <c r="A2" s="235" t="s">
        <v>120</v>
      </c>
      <c r="B2" s="241">
        <v>41211</v>
      </c>
      <c r="C2" s="241"/>
      <c r="D2" s="241"/>
      <c r="E2" s="235" t="s">
        <v>120</v>
      </c>
      <c r="F2" s="242">
        <f>B2+1</f>
        <v>41212</v>
      </c>
      <c r="G2" s="242"/>
      <c r="H2" s="242"/>
      <c r="I2" s="235" t="s">
        <v>120</v>
      </c>
      <c r="J2" s="243">
        <f>F2+1</f>
        <v>41213</v>
      </c>
      <c r="K2" s="243"/>
      <c r="L2" s="235" t="s">
        <v>120</v>
      </c>
      <c r="M2" s="234">
        <f>J2+1</f>
        <v>41214</v>
      </c>
      <c r="N2" s="234"/>
      <c r="O2" s="234"/>
      <c r="P2" s="235" t="s">
        <v>120</v>
      </c>
      <c r="Q2" s="236">
        <f>M2+1</f>
        <v>41215</v>
      </c>
      <c r="R2" s="236"/>
      <c r="S2" s="236"/>
    </row>
    <row r="3" spans="1:19" s="5" customFormat="1" ht="22.5" customHeight="1">
      <c r="A3" s="235"/>
      <c r="B3" s="154" t="s">
        <v>121</v>
      </c>
      <c r="C3" s="121"/>
      <c r="D3" s="155">
        <v>23</v>
      </c>
      <c r="E3" s="235"/>
      <c r="F3" s="121" t="s">
        <v>121</v>
      </c>
      <c r="G3" s="121"/>
      <c r="H3" s="155">
        <v>23</v>
      </c>
      <c r="I3" s="235"/>
      <c r="J3" s="121" t="s">
        <v>121</v>
      </c>
      <c r="K3" s="155">
        <v>23</v>
      </c>
      <c r="L3" s="235"/>
      <c r="M3" s="121" t="s">
        <v>121</v>
      </c>
      <c r="N3" s="121"/>
      <c r="O3" s="155">
        <v>23</v>
      </c>
      <c r="P3" s="235"/>
      <c r="Q3" s="121" t="s">
        <v>121</v>
      </c>
      <c r="R3" s="121"/>
      <c r="S3" s="155">
        <v>23</v>
      </c>
    </row>
    <row r="4" spans="1:19" s="5" customFormat="1" ht="22.5" customHeight="1">
      <c r="A4" s="235"/>
      <c r="B4" s="121" t="s">
        <v>122</v>
      </c>
      <c r="C4" s="136" t="s">
        <v>123</v>
      </c>
      <c r="D4" s="121" t="s">
        <v>124</v>
      </c>
      <c r="E4" s="235"/>
      <c r="F4" s="121" t="s">
        <v>122</v>
      </c>
      <c r="G4" s="136" t="s">
        <v>123</v>
      </c>
      <c r="H4" s="121" t="s">
        <v>124</v>
      </c>
      <c r="I4" s="235"/>
      <c r="J4" s="121" t="s">
        <v>122</v>
      </c>
      <c r="K4" s="121" t="s">
        <v>124</v>
      </c>
      <c r="L4" s="235"/>
      <c r="M4" s="121" t="s">
        <v>122</v>
      </c>
      <c r="N4" s="136" t="s">
        <v>123</v>
      </c>
      <c r="O4" s="121" t="s">
        <v>124</v>
      </c>
      <c r="P4" s="235"/>
      <c r="Q4" s="121" t="s">
        <v>122</v>
      </c>
      <c r="R4" s="136" t="s">
        <v>123</v>
      </c>
      <c r="S4" s="121" t="s">
        <v>124</v>
      </c>
    </row>
    <row r="5" spans="1:19" s="115" customFormat="1" ht="37.5" customHeight="1">
      <c r="A5" s="184" t="s">
        <v>125</v>
      </c>
      <c r="B5" s="17" t="s">
        <v>126</v>
      </c>
      <c r="C5" s="156"/>
      <c r="D5" s="149">
        <v>1</v>
      </c>
      <c r="E5" s="184" t="s">
        <v>127</v>
      </c>
      <c r="F5" s="148" t="s">
        <v>128</v>
      </c>
      <c r="G5" s="18"/>
      <c r="H5" s="157">
        <v>12</v>
      </c>
      <c r="I5" s="184" t="s">
        <v>129</v>
      </c>
      <c r="J5" s="17" t="s">
        <v>130</v>
      </c>
      <c r="K5" s="18">
        <v>0.5</v>
      </c>
      <c r="L5" s="237" t="s">
        <v>131</v>
      </c>
      <c r="M5" s="148" t="s">
        <v>132</v>
      </c>
      <c r="N5" s="158"/>
      <c r="O5" s="159">
        <v>0.5</v>
      </c>
      <c r="P5" s="184" t="s">
        <v>133</v>
      </c>
      <c r="Q5" s="160" t="s">
        <v>134</v>
      </c>
      <c r="R5" s="18"/>
      <c r="S5" s="161" t="s">
        <v>135</v>
      </c>
    </row>
    <row r="6" spans="1:19" s="115" customFormat="1" ht="37.5" customHeight="1">
      <c r="A6" s="184"/>
      <c r="B6" s="148" t="s">
        <v>136</v>
      </c>
      <c r="C6" s="162"/>
      <c r="D6" s="163">
        <v>0.6</v>
      </c>
      <c r="E6" s="184"/>
      <c r="F6" s="148" t="s">
        <v>39</v>
      </c>
      <c r="G6" s="156"/>
      <c r="H6" s="164">
        <v>12</v>
      </c>
      <c r="I6" s="184"/>
      <c r="J6" s="17" t="s">
        <v>137</v>
      </c>
      <c r="K6" s="18">
        <v>0.3</v>
      </c>
      <c r="L6" s="238"/>
      <c r="M6" s="148" t="s">
        <v>138</v>
      </c>
      <c r="N6" s="162"/>
      <c r="O6" s="162">
        <v>0.3</v>
      </c>
      <c r="P6" s="184"/>
      <c r="Q6" s="165" t="s">
        <v>139</v>
      </c>
      <c r="R6" s="162"/>
      <c r="S6" s="18"/>
    </row>
    <row r="7" spans="1:19" s="115" customFormat="1" ht="37.5" customHeight="1">
      <c r="A7" s="184"/>
      <c r="B7" s="148"/>
      <c r="C7" s="162"/>
      <c r="D7" s="166"/>
      <c r="E7" s="184"/>
      <c r="F7" s="17" t="s">
        <v>18</v>
      </c>
      <c r="G7" s="18"/>
      <c r="H7" s="167">
        <v>0.6</v>
      </c>
      <c r="I7" s="184"/>
      <c r="J7" s="17" t="s">
        <v>140</v>
      </c>
      <c r="K7" s="18"/>
      <c r="L7" s="238"/>
      <c r="M7" s="148" t="s">
        <v>39</v>
      </c>
      <c r="N7" s="162"/>
      <c r="O7" s="159">
        <v>0.3</v>
      </c>
      <c r="P7" s="184"/>
      <c r="Q7" s="148"/>
      <c r="R7" s="162"/>
      <c r="S7" s="149"/>
    </row>
    <row r="8" spans="1:19" s="115" customFormat="1" ht="37.5" customHeight="1">
      <c r="A8" s="184"/>
      <c r="B8" s="165"/>
      <c r="C8" s="156"/>
      <c r="D8" s="168"/>
      <c r="E8" s="184"/>
      <c r="F8" s="17" t="s">
        <v>141</v>
      </c>
      <c r="G8" s="18"/>
      <c r="H8" s="169" t="s">
        <v>142</v>
      </c>
      <c r="I8" s="184"/>
      <c r="J8" s="17"/>
      <c r="K8" s="18"/>
      <c r="L8" s="238"/>
      <c r="M8" s="148" t="s">
        <v>143</v>
      </c>
      <c r="N8" s="162"/>
      <c r="O8" s="156">
        <v>0.1</v>
      </c>
      <c r="P8" s="184"/>
      <c r="Q8" s="165" t="s">
        <v>144</v>
      </c>
      <c r="R8" s="18"/>
      <c r="S8" s="170">
        <v>4</v>
      </c>
    </row>
    <row r="9" spans="1:19" s="115" customFormat="1" ht="37.5" customHeight="1">
      <c r="A9" s="184"/>
      <c r="B9" s="165"/>
      <c r="C9" s="18"/>
      <c r="D9" s="171"/>
      <c r="E9" s="184"/>
      <c r="F9" s="165"/>
      <c r="G9" s="156"/>
      <c r="H9" s="149"/>
      <c r="I9" s="184"/>
      <c r="J9" s="148"/>
      <c r="K9" s="149"/>
      <c r="L9" s="238"/>
      <c r="M9" s="148"/>
      <c r="N9" s="158"/>
      <c r="O9" s="149"/>
      <c r="P9" s="184"/>
      <c r="Q9" s="148"/>
      <c r="R9" s="18"/>
      <c r="S9" s="149"/>
    </row>
    <row r="10" spans="1:19" s="115" customFormat="1" ht="37.5" customHeight="1">
      <c r="A10" s="184"/>
      <c r="B10" s="165"/>
      <c r="C10" s="156"/>
      <c r="D10" s="149"/>
      <c r="E10" s="184"/>
      <c r="F10" s="17"/>
      <c r="G10" s="156"/>
      <c r="H10" s="156"/>
      <c r="I10" s="184"/>
      <c r="J10" s="148"/>
      <c r="K10" s="167"/>
      <c r="L10" s="238"/>
      <c r="M10" s="148"/>
      <c r="N10" s="172"/>
      <c r="O10" s="173"/>
      <c r="P10" s="184"/>
      <c r="Q10" s="148"/>
      <c r="R10" s="149"/>
      <c r="S10" s="149"/>
    </row>
    <row r="11" spans="1:19" s="115" customFormat="1" ht="37.5" customHeight="1">
      <c r="A11" s="184"/>
      <c r="B11" s="148"/>
      <c r="C11" s="149"/>
      <c r="D11" s="149"/>
      <c r="E11" s="184"/>
      <c r="F11" s="148"/>
      <c r="G11" s="149"/>
      <c r="H11" s="149"/>
      <c r="I11" s="184"/>
      <c r="J11" s="148"/>
      <c r="K11" s="149"/>
      <c r="L11" s="238"/>
      <c r="M11" s="148"/>
      <c r="N11" s="149"/>
      <c r="O11" s="149"/>
      <c r="P11" s="184"/>
      <c r="Q11" s="148"/>
      <c r="R11" s="149"/>
      <c r="S11" s="149"/>
    </row>
    <row r="12" spans="1:19" s="115" customFormat="1" ht="37.5" customHeight="1">
      <c r="A12" s="184"/>
      <c r="B12" s="148"/>
      <c r="C12" s="149"/>
      <c r="D12" s="149"/>
      <c r="E12" s="184"/>
      <c r="F12" s="148"/>
      <c r="G12" s="149"/>
      <c r="H12" s="149"/>
      <c r="I12" s="184"/>
      <c r="J12" s="148"/>
      <c r="K12" s="149"/>
      <c r="L12" s="238"/>
      <c r="M12" s="148"/>
      <c r="N12" s="149"/>
      <c r="O12" s="149"/>
      <c r="P12" s="184"/>
      <c r="Q12" s="165"/>
      <c r="R12" s="149"/>
      <c r="S12" s="149"/>
    </row>
    <row r="13" spans="1:19" s="115" customFormat="1" ht="37.5" customHeight="1">
      <c r="A13" s="184"/>
      <c r="B13" s="148"/>
      <c r="C13" s="149"/>
      <c r="D13" s="149"/>
      <c r="E13" s="184"/>
      <c r="F13" s="148"/>
      <c r="G13" s="149"/>
      <c r="H13" s="149"/>
      <c r="I13" s="184"/>
      <c r="J13" s="148"/>
      <c r="K13" s="149"/>
      <c r="L13" s="238"/>
      <c r="M13" s="148"/>
      <c r="N13" s="149"/>
      <c r="O13" s="149"/>
      <c r="P13" s="184"/>
      <c r="Q13" s="165"/>
      <c r="R13" s="149"/>
      <c r="S13" s="149"/>
    </row>
    <row r="14" spans="1:19" s="115" customFormat="1" ht="37.5" customHeight="1">
      <c r="A14" s="184"/>
      <c r="B14" s="148"/>
      <c r="C14" s="149"/>
      <c r="D14" s="149"/>
      <c r="E14" s="184"/>
      <c r="F14" s="148"/>
      <c r="G14" s="149"/>
      <c r="H14" s="149"/>
      <c r="I14" s="184"/>
      <c r="J14" s="148"/>
      <c r="K14" s="149"/>
      <c r="L14" s="239"/>
      <c r="M14" s="148"/>
      <c r="N14" s="149"/>
      <c r="O14" s="149"/>
      <c r="P14" s="184"/>
      <c r="Q14" s="165"/>
      <c r="R14" s="149"/>
      <c r="S14" s="149"/>
    </row>
    <row r="15" spans="1:19" s="115" customFormat="1" ht="37.5" customHeight="1">
      <c r="A15" s="184" t="s">
        <v>145</v>
      </c>
      <c r="B15" s="148" t="s">
        <v>146</v>
      </c>
      <c r="C15" s="156"/>
      <c r="D15" s="149">
        <v>0.2</v>
      </c>
      <c r="E15" s="184" t="s">
        <v>147</v>
      </c>
      <c r="F15" s="17" t="s">
        <v>148</v>
      </c>
      <c r="G15" s="149"/>
      <c r="H15" s="174">
        <v>1.5</v>
      </c>
      <c r="I15" s="184" t="s">
        <v>149</v>
      </c>
      <c r="J15" s="17" t="s">
        <v>150</v>
      </c>
      <c r="K15" s="174">
        <v>1.5</v>
      </c>
      <c r="L15" s="184" t="s">
        <v>151</v>
      </c>
      <c r="M15" s="148" t="s">
        <v>152</v>
      </c>
      <c r="N15" s="162"/>
      <c r="O15" s="175">
        <v>0.5</v>
      </c>
      <c r="P15" s="233" t="s">
        <v>153</v>
      </c>
      <c r="Q15" s="176" t="s">
        <v>154</v>
      </c>
      <c r="R15" s="18"/>
      <c r="S15" s="172">
        <v>1.2</v>
      </c>
    </row>
    <row r="16" spans="1:19" s="115" customFormat="1" ht="37.5" customHeight="1">
      <c r="A16" s="184"/>
      <c r="B16" s="148" t="s">
        <v>155</v>
      </c>
      <c r="C16" s="162"/>
      <c r="D16" s="149">
        <v>0.3</v>
      </c>
      <c r="E16" s="184"/>
      <c r="F16" s="148" t="s">
        <v>156</v>
      </c>
      <c r="G16" s="162"/>
      <c r="H16" s="149">
        <v>0.2</v>
      </c>
      <c r="I16" s="184"/>
      <c r="J16" s="148" t="s">
        <v>157</v>
      </c>
      <c r="K16" s="167">
        <v>0.1</v>
      </c>
      <c r="L16" s="184"/>
      <c r="M16" s="148" t="s">
        <v>158</v>
      </c>
      <c r="N16" s="162"/>
      <c r="O16" s="175">
        <v>0.3</v>
      </c>
      <c r="P16" s="184"/>
      <c r="Q16" s="148" t="s">
        <v>159</v>
      </c>
      <c r="R16" s="156"/>
      <c r="S16" s="167">
        <v>0.3</v>
      </c>
    </row>
    <row r="17" spans="1:19" s="115" customFormat="1" ht="37.5" customHeight="1">
      <c r="A17" s="184"/>
      <c r="B17" s="148" t="s">
        <v>160</v>
      </c>
      <c r="C17" s="162"/>
      <c r="D17" s="149">
        <v>0.5</v>
      </c>
      <c r="E17" s="184"/>
      <c r="F17" s="148" t="s">
        <v>91</v>
      </c>
      <c r="G17" s="162"/>
      <c r="H17" s="149">
        <v>0.5</v>
      </c>
      <c r="I17" s="184"/>
      <c r="J17" s="148" t="s">
        <v>161</v>
      </c>
      <c r="K17" s="167">
        <v>0.3</v>
      </c>
      <c r="L17" s="184"/>
      <c r="M17" s="148" t="s">
        <v>140</v>
      </c>
      <c r="N17" s="162"/>
      <c r="O17" s="175"/>
      <c r="P17" s="184"/>
      <c r="Q17" s="27"/>
      <c r="R17" s="156"/>
      <c r="S17" s="18"/>
    </row>
    <row r="18" spans="1:19" s="115" customFormat="1" ht="37.5" customHeight="1">
      <c r="A18" s="184"/>
      <c r="B18" s="148" t="s">
        <v>162</v>
      </c>
      <c r="C18" s="18"/>
      <c r="D18" s="149">
        <v>0.5</v>
      </c>
      <c r="E18" s="184"/>
      <c r="F18" s="148" t="s">
        <v>49</v>
      </c>
      <c r="G18" s="162"/>
      <c r="H18" s="167">
        <v>0.1</v>
      </c>
      <c r="I18" s="184"/>
      <c r="J18" s="148" t="s">
        <v>49</v>
      </c>
      <c r="K18" s="149">
        <v>0.2</v>
      </c>
      <c r="L18" s="184"/>
      <c r="M18" s="148"/>
      <c r="N18" s="172"/>
      <c r="O18" s="156"/>
      <c r="P18" s="184"/>
      <c r="Q18" s="27"/>
      <c r="R18" s="156"/>
      <c r="S18" s="18"/>
    </row>
    <row r="19" spans="1:19" s="115" customFormat="1" ht="37.5" customHeight="1">
      <c r="A19" s="184"/>
      <c r="B19" s="148" t="s">
        <v>50</v>
      </c>
      <c r="C19" s="162"/>
      <c r="D19" s="171"/>
      <c r="E19" s="184"/>
      <c r="F19" s="149"/>
      <c r="G19" s="149"/>
      <c r="H19" s="167"/>
      <c r="I19" s="184"/>
      <c r="J19" s="148" t="s">
        <v>51</v>
      </c>
      <c r="K19" s="149">
        <v>0.5</v>
      </c>
      <c r="L19" s="184"/>
      <c r="M19" s="148"/>
      <c r="N19" s="18"/>
      <c r="O19" s="167"/>
      <c r="P19" s="184"/>
      <c r="Q19" s="149"/>
      <c r="R19" s="149"/>
      <c r="S19" s="149"/>
    </row>
    <row r="20" spans="1:19" s="115" customFormat="1" ht="37.5" customHeight="1">
      <c r="A20" s="184"/>
      <c r="B20" s="165"/>
      <c r="C20" s="149"/>
      <c r="D20" s="149"/>
      <c r="E20" s="184"/>
      <c r="F20" s="149"/>
      <c r="G20" s="162"/>
      <c r="H20" s="18"/>
      <c r="I20" s="184"/>
      <c r="J20" s="27"/>
      <c r="K20" s="18"/>
      <c r="L20" s="184"/>
      <c r="M20" s="177"/>
      <c r="N20" s="156"/>
      <c r="O20" s="156"/>
      <c r="P20" s="184"/>
      <c r="Q20" s="17"/>
      <c r="R20" s="18"/>
      <c r="S20" s="18"/>
    </row>
    <row r="21" spans="1:19" s="115" customFormat="1" ht="37.5" customHeight="1">
      <c r="A21" s="184"/>
      <c r="B21" s="17"/>
      <c r="C21" s="149"/>
      <c r="D21" s="156"/>
      <c r="E21" s="184"/>
      <c r="F21" s="167"/>
      <c r="G21" s="162"/>
      <c r="H21" s="18"/>
      <c r="I21" s="184"/>
      <c r="J21" s="27"/>
      <c r="K21" s="18"/>
      <c r="L21" s="184"/>
      <c r="M21" s="177"/>
      <c r="N21" s="156"/>
      <c r="O21" s="156"/>
      <c r="P21" s="184"/>
      <c r="Q21" s="17"/>
      <c r="R21" s="18"/>
      <c r="S21" s="18"/>
    </row>
    <row r="22" spans="1:19" s="115" customFormat="1" ht="37.5" customHeight="1">
      <c r="A22" s="184"/>
      <c r="B22" s="165"/>
      <c r="C22" s="149"/>
      <c r="D22" s="149"/>
      <c r="E22" s="184"/>
      <c r="F22" s="27"/>
      <c r="G22" s="149"/>
      <c r="H22" s="18"/>
      <c r="I22" s="184"/>
      <c r="J22" s="177"/>
      <c r="K22" s="156"/>
      <c r="L22" s="184"/>
      <c r="M22" s="177"/>
      <c r="N22" s="156"/>
      <c r="O22" s="156"/>
      <c r="P22" s="184"/>
      <c r="Q22" s="17"/>
      <c r="R22" s="18"/>
      <c r="S22" s="18"/>
    </row>
    <row r="23" spans="1:19" s="115" customFormat="1" ht="37.5" customHeight="1">
      <c r="A23" s="184"/>
      <c r="B23" s="165"/>
      <c r="C23" s="149"/>
      <c r="D23" s="149"/>
      <c r="E23" s="184"/>
      <c r="F23" s="148"/>
      <c r="G23" s="149"/>
      <c r="H23" s="149"/>
      <c r="I23" s="184"/>
      <c r="J23" s="177"/>
      <c r="K23" s="156"/>
      <c r="L23" s="184"/>
      <c r="M23" s="177"/>
      <c r="N23" s="156"/>
      <c r="O23" s="156"/>
      <c r="P23" s="184"/>
      <c r="Q23" s="17"/>
      <c r="R23" s="178"/>
      <c r="S23" s="18"/>
    </row>
    <row r="24" spans="1:19" s="5" customFormat="1" ht="22.5" customHeight="1" hidden="1">
      <c r="A24" s="184" t="s">
        <v>11</v>
      </c>
      <c r="B24" s="121" t="s">
        <v>163</v>
      </c>
      <c r="C24" s="121"/>
      <c r="D24" s="179"/>
      <c r="E24" s="184" t="s">
        <v>11</v>
      </c>
      <c r="F24" s="121" t="s">
        <v>163</v>
      </c>
      <c r="G24" s="121"/>
      <c r="H24" s="179"/>
      <c r="I24" s="179"/>
      <c r="J24" s="179"/>
      <c r="K24" s="179"/>
      <c r="L24" s="184" t="s">
        <v>11</v>
      </c>
      <c r="M24" s="121" t="s">
        <v>163</v>
      </c>
      <c r="N24" s="121"/>
      <c r="O24" s="179"/>
      <c r="P24" s="179"/>
      <c r="Q24" s="179"/>
      <c r="R24" s="179"/>
      <c r="S24" s="179"/>
    </row>
    <row r="25" spans="1:19" s="5" customFormat="1" ht="22.5" customHeight="1" hidden="1">
      <c r="A25" s="184"/>
      <c r="B25" s="121" t="s">
        <v>164</v>
      </c>
      <c r="C25" s="121"/>
      <c r="D25" s="179"/>
      <c r="E25" s="184"/>
      <c r="F25" s="121" t="s">
        <v>164</v>
      </c>
      <c r="G25" s="121"/>
      <c r="H25" s="179"/>
      <c r="I25" s="179"/>
      <c r="J25" s="179"/>
      <c r="K25" s="179"/>
      <c r="L25" s="184"/>
      <c r="M25" s="121" t="s">
        <v>164</v>
      </c>
      <c r="N25" s="121"/>
      <c r="O25" s="179"/>
      <c r="P25" s="179"/>
      <c r="Q25" s="179"/>
      <c r="R25" s="179"/>
      <c r="S25" s="179"/>
    </row>
    <row r="26" spans="1:19" s="5" customFormat="1" ht="22.5" customHeight="1" hidden="1">
      <c r="A26" s="184"/>
      <c r="B26" s="121" t="s">
        <v>165</v>
      </c>
      <c r="C26" s="121"/>
      <c r="D26" s="179"/>
      <c r="E26" s="184"/>
      <c r="F26" s="121" t="s">
        <v>165</v>
      </c>
      <c r="G26" s="121"/>
      <c r="H26" s="179"/>
      <c r="I26" s="179"/>
      <c r="J26" s="179"/>
      <c r="K26" s="179"/>
      <c r="L26" s="184"/>
      <c r="M26" s="121" t="s">
        <v>165</v>
      </c>
      <c r="N26" s="121"/>
      <c r="O26" s="179"/>
      <c r="P26" s="179"/>
      <c r="Q26" s="179"/>
      <c r="R26" s="179"/>
      <c r="S26" s="179"/>
    </row>
    <row r="27" spans="1:19" s="5" customFormat="1" ht="22.5" customHeight="1" hidden="1">
      <c r="A27" s="184"/>
      <c r="B27" s="121" t="s">
        <v>166</v>
      </c>
      <c r="C27" s="121"/>
      <c r="D27" s="180">
        <f>(D24*4+D25*9+D26*4)</f>
        <v>0</v>
      </c>
      <c r="E27" s="184"/>
      <c r="F27" s="121" t="s">
        <v>166</v>
      </c>
      <c r="G27" s="121"/>
      <c r="H27" s="180">
        <f>(H24*4+H25*9+H26*4)</f>
        <v>0</v>
      </c>
      <c r="I27" s="180"/>
      <c r="J27" s="180"/>
      <c r="K27" s="180"/>
      <c r="L27" s="184"/>
      <c r="M27" s="121" t="s">
        <v>166</v>
      </c>
      <c r="N27" s="121"/>
      <c r="O27" s="180">
        <f>(O24*4+O25*9+O26*4)</f>
        <v>0</v>
      </c>
      <c r="P27" s="180"/>
      <c r="Q27" s="180"/>
      <c r="R27" s="180"/>
      <c r="S27" s="180"/>
    </row>
    <row r="28" spans="2:19" ht="22.5" customHeight="1">
      <c r="B28" s="181" t="s">
        <v>167</v>
      </c>
      <c r="E28" s="131" t="s">
        <v>168</v>
      </c>
      <c r="M28" s="131"/>
      <c r="O28" s="131" t="s">
        <v>169</v>
      </c>
      <c r="P28" s="131"/>
      <c r="Q28" s="131"/>
      <c r="R28" s="131"/>
      <c r="S28" s="131"/>
    </row>
    <row r="33" spans="2:12" ht="22.5" customHeight="1">
      <c r="B33" s="131"/>
      <c r="E33" s="1"/>
      <c r="I33" s="131"/>
      <c r="L33" s="1"/>
    </row>
  </sheetData>
  <sheetProtection/>
  <mergeCells count="24">
    <mergeCell ref="A1:S1"/>
    <mergeCell ref="A2:A4"/>
    <mergeCell ref="B2:D2"/>
    <mergeCell ref="E2:E4"/>
    <mergeCell ref="F2:H2"/>
    <mergeCell ref="I2:I4"/>
    <mergeCell ref="J2:K2"/>
    <mergeCell ref="L2:L4"/>
    <mergeCell ref="M2:O2"/>
    <mergeCell ref="P2:P4"/>
    <mergeCell ref="Q2:S2"/>
    <mergeCell ref="A5:A14"/>
    <mergeCell ref="E5:E14"/>
    <mergeCell ref="I5:I14"/>
    <mergeCell ref="L5:L14"/>
    <mergeCell ref="P5:P14"/>
    <mergeCell ref="A15:A23"/>
    <mergeCell ref="E15:E23"/>
    <mergeCell ref="I15:I23"/>
    <mergeCell ref="L15:L23"/>
    <mergeCell ref="P15:P23"/>
    <mergeCell ref="A24:A27"/>
    <mergeCell ref="E24:E27"/>
    <mergeCell ref="L24:L27"/>
  </mergeCells>
  <printOptions/>
  <pageMargins left="0.34" right="0.18" top="0.33" bottom="0.56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Valued Acer Customer</cp:lastModifiedBy>
  <cp:lastPrinted>2012-10-26T01:35:52Z</cp:lastPrinted>
  <dcterms:created xsi:type="dcterms:W3CDTF">2010-03-11T01:50:16Z</dcterms:created>
  <dcterms:modified xsi:type="dcterms:W3CDTF">2012-11-02T00:50:03Z</dcterms:modified>
  <cp:category/>
  <cp:version/>
  <cp:contentType/>
  <cp:contentStatus/>
</cp:coreProperties>
</file>